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n Leap year" sheetId="1" r:id="rId1"/>
    <sheet name="Climate " sheetId="2" r:id="rId2"/>
    <sheet name="Leap year February" sheetId="3" r:id="rId3"/>
    <sheet name="Climate Leap year February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<sst xmlns="http://schemas.openxmlformats.org/spreadsheetml/2006/main" count="1010" uniqueCount="118">
  <si>
    <t>তারিখ</t>
  </si>
  <si>
    <t>৫-৬</t>
  </si>
  <si>
    <t>৬-৭</t>
  </si>
  <si>
    <t>৭-৮</t>
  </si>
  <si>
    <t>৮-৯</t>
  </si>
  <si>
    <t>৯-১০</t>
  </si>
  <si>
    <t>১০-১১</t>
  </si>
  <si>
    <t>১১-১২</t>
  </si>
  <si>
    <t>১২-১৩</t>
  </si>
  <si>
    <t>১৩-১৪</t>
  </si>
  <si>
    <t>১৪-১৫</t>
  </si>
  <si>
    <t>১৫-১৬</t>
  </si>
  <si>
    <t>১৬-১৭</t>
  </si>
  <si>
    <t>১৭-১৮</t>
  </si>
  <si>
    <t>১৮-১৯</t>
  </si>
  <si>
    <t>মোট সংখ্যা</t>
  </si>
  <si>
    <t>দিনের উজ্জ্বল কিরণবিশিষ্ট ঘন্টাসমূহ (স্থানীয় আপাত সময়)</t>
  </si>
  <si>
    <t>০১</t>
  </si>
  <si>
    <t>০২</t>
  </si>
  <si>
    <t>০৩</t>
  </si>
  <si>
    <t>০৪</t>
  </si>
  <si>
    <t>০৫</t>
  </si>
  <si>
    <t>০৬</t>
  </si>
  <si>
    <t>০৭</t>
  </si>
  <si>
    <t>০৮</t>
  </si>
  <si>
    <t>০৯</t>
  </si>
  <si>
    <t>১০</t>
  </si>
  <si>
    <t>১১</t>
  </si>
  <si>
    <t>১২</t>
  </si>
  <si>
    <t>১৩</t>
  </si>
  <si>
    <t>১৪</t>
  </si>
  <si>
    <t>১৫</t>
  </si>
  <si>
    <t>১৬</t>
  </si>
  <si>
    <t>১৭</t>
  </si>
  <si>
    <t>১৮</t>
  </si>
  <si>
    <t>১৯</t>
  </si>
  <si>
    <t>২০</t>
  </si>
  <si>
    <t>২১</t>
  </si>
  <si>
    <t>২২</t>
  </si>
  <si>
    <t>২৩</t>
  </si>
  <si>
    <t>২৪</t>
  </si>
  <si>
    <t>২৫</t>
  </si>
  <si>
    <t>২৬</t>
  </si>
  <si>
    <t>২৭</t>
  </si>
  <si>
    <t>২৮</t>
  </si>
  <si>
    <t>২৯</t>
  </si>
  <si>
    <t>৩০</t>
  </si>
  <si>
    <t>৩১</t>
  </si>
  <si>
    <t>মোট</t>
  </si>
  <si>
    <t>০.০- ০.০৯ :</t>
  </si>
  <si>
    <t>৯ এর উপরে :</t>
  </si>
  <si>
    <t>৬.১- ৯.০    :</t>
  </si>
  <si>
    <t>বিঃদ্রঃ- পূরা ঘন্টার জন্য পূর্ণসংখ্যা এবং আংশিক ঘন্টার জন্য দশমাংশ লিখিতে হইবে।</t>
  </si>
  <si>
    <t>পর্যবেক্ষক</t>
  </si>
  <si>
    <t>[নং স ও ব বি/ফ-৫২/৭৬-১৮২৭ তাং ১৩-০৭-৭৬]</t>
  </si>
  <si>
    <t>গভর্নমেন্ট প্রিন্টিং প্রেস- কম্পিউটার শাখা- ৮২৭/০৬-০৭/সিভিল-০৬-০২-২০০৭-৮,০০০ কপি।</t>
  </si>
  <si>
    <t>পর্যবেক্ষণাগারের অধীক্ষক</t>
  </si>
  <si>
    <t>সূর্যকিরণ মাপক যন্ত্রের দ্বারা নির্দেশিত  উজ্জ্বল সূর্যকিরণবিশিষ্ট ঘন্টাসমূহের রেজিস্টার।</t>
  </si>
  <si>
    <t>বাংলাদেশ আবহাওয়া বিভাগ</t>
  </si>
  <si>
    <t>১.সূর্যালোকের স্থিতিকালসহ দিনসমূহের সংখ্যা</t>
  </si>
  <si>
    <t>০.১- ৩.৩   :</t>
  </si>
  <si>
    <t>৩.৪- ৬.০   :</t>
  </si>
  <si>
    <t>সর্বমোট</t>
  </si>
  <si>
    <t>প্রস্তুতকারকঃ সহিদুল হাসান, পেশাগত সহকারী।</t>
  </si>
  <si>
    <t>Station ID</t>
  </si>
  <si>
    <t>Year</t>
  </si>
  <si>
    <t>Month</t>
  </si>
  <si>
    <t>D_01</t>
  </si>
  <si>
    <t>D_02</t>
  </si>
  <si>
    <t>D_03</t>
  </si>
  <si>
    <t>D_04</t>
  </si>
  <si>
    <t>D_05</t>
  </si>
  <si>
    <t>D_06</t>
  </si>
  <si>
    <t>D_07</t>
  </si>
  <si>
    <t>D_08</t>
  </si>
  <si>
    <t>D_09</t>
  </si>
  <si>
    <t>D_10</t>
  </si>
  <si>
    <t>D_11</t>
  </si>
  <si>
    <t>D_12</t>
  </si>
  <si>
    <t>D_13</t>
  </si>
  <si>
    <t>D_14</t>
  </si>
  <si>
    <t>D_15</t>
  </si>
  <si>
    <t>D_16</t>
  </si>
  <si>
    <t>D_17</t>
  </si>
  <si>
    <t>D_18</t>
  </si>
  <si>
    <t>D_19</t>
  </si>
  <si>
    <t>D_20</t>
  </si>
  <si>
    <t>D_21</t>
  </si>
  <si>
    <t>D_22</t>
  </si>
  <si>
    <t>D_23</t>
  </si>
  <si>
    <t>D_24</t>
  </si>
  <si>
    <t>D_25</t>
  </si>
  <si>
    <t>D_26</t>
  </si>
  <si>
    <t>D_27</t>
  </si>
  <si>
    <t>D_28</t>
  </si>
  <si>
    <t>D_29</t>
  </si>
  <si>
    <t>D_30</t>
  </si>
  <si>
    <t>D_31</t>
  </si>
  <si>
    <t xml:space="preserve"> </t>
  </si>
  <si>
    <t xml:space="preserve">         সম্ভাব্য ঘন্টাসমূহের মাসিক শতকরা হিসাব </t>
  </si>
  <si>
    <t>(                          )</t>
  </si>
  <si>
    <t>হার</t>
  </si>
  <si>
    <t>পর্যবেক্ষণাগারঃ</t>
  </si>
  <si>
    <t>তারিখঃ</t>
  </si>
  <si>
    <r>
      <t>খ্রিঃ সনের  ----</t>
    </r>
    <r>
      <rPr>
        <b/>
        <sz val="14"/>
        <color indexed="8"/>
        <rFont val="Nikosh"/>
        <family val="0"/>
      </rPr>
      <t>ডিসেম্বর</t>
    </r>
    <r>
      <rPr>
        <sz val="12"/>
        <color indexed="8"/>
        <rFont val="Nikosh"/>
        <family val="0"/>
      </rPr>
      <t>---- মাসের।</t>
    </r>
  </si>
  <si>
    <r>
      <t>খ্রিঃ সনের  ----</t>
    </r>
    <r>
      <rPr>
        <b/>
        <sz val="14"/>
        <color indexed="8"/>
        <rFont val="Nikosh"/>
        <family val="0"/>
      </rPr>
      <t>নভেম্বর</t>
    </r>
    <r>
      <rPr>
        <sz val="12"/>
        <color indexed="8"/>
        <rFont val="Nikosh"/>
        <family val="0"/>
      </rPr>
      <t>---- মাসের।</t>
    </r>
  </si>
  <si>
    <r>
      <t>খ্রিঃ সনের  ----</t>
    </r>
    <r>
      <rPr>
        <b/>
        <sz val="14"/>
        <color indexed="8"/>
        <rFont val="Nikosh"/>
        <family val="0"/>
      </rPr>
      <t>অক্টোবর</t>
    </r>
    <r>
      <rPr>
        <sz val="12"/>
        <color indexed="8"/>
        <rFont val="Nikosh"/>
        <family val="0"/>
      </rPr>
      <t>---- মাসের।</t>
    </r>
  </si>
  <si>
    <r>
      <t>খ্রিঃ সনের  ----</t>
    </r>
    <r>
      <rPr>
        <b/>
        <sz val="14"/>
        <color indexed="8"/>
        <rFont val="Nikosh"/>
        <family val="0"/>
      </rPr>
      <t>সেপ্টেম্বর</t>
    </r>
    <r>
      <rPr>
        <sz val="12"/>
        <color indexed="8"/>
        <rFont val="Nikosh"/>
        <family val="0"/>
      </rPr>
      <t>---- মাসের।</t>
    </r>
  </si>
  <si>
    <r>
      <t>খ্রিঃ সনের  ----</t>
    </r>
    <r>
      <rPr>
        <b/>
        <sz val="14"/>
        <color indexed="8"/>
        <rFont val="Nikosh"/>
        <family val="0"/>
      </rPr>
      <t>আগষ্ট</t>
    </r>
    <r>
      <rPr>
        <sz val="12"/>
        <color indexed="8"/>
        <rFont val="Nikosh"/>
        <family val="0"/>
      </rPr>
      <t>---- মাসের।</t>
    </r>
  </si>
  <si>
    <r>
      <t>খ্রিঃ সনের  ----</t>
    </r>
    <r>
      <rPr>
        <b/>
        <sz val="14"/>
        <color indexed="8"/>
        <rFont val="Nikosh"/>
        <family val="0"/>
      </rPr>
      <t>-জুলাই</t>
    </r>
    <r>
      <rPr>
        <sz val="12"/>
        <color indexed="8"/>
        <rFont val="Nikosh"/>
        <family val="0"/>
      </rPr>
      <t>---- মাসের।</t>
    </r>
  </si>
  <si>
    <r>
      <t>খ্রিঃ সনের  ----</t>
    </r>
    <r>
      <rPr>
        <b/>
        <sz val="14"/>
        <color indexed="8"/>
        <rFont val="Nikosh"/>
        <family val="0"/>
      </rPr>
      <t>জুন-</t>
    </r>
    <r>
      <rPr>
        <sz val="12"/>
        <color indexed="8"/>
        <rFont val="Nikosh"/>
        <family val="0"/>
      </rPr>
      <t>---- মাসের।</t>
    </r>
  </si>
  <si>
    <r>
      <t>খ্রিঃ সনের  ----</t>
    </r>
    <r>
      <rPr>
        <b/>
        <sz val="14"/>
        <color indexed="8"/>
        <rFont val="Nikosh"/>
        <family val="0"/>
      </rPr>
      <t>মে-</t>
    </r>
    <r>
      <rPr>
        <sz val="12"/>
        <color indexed="8"/>
        <rFont val="Nikosh"/>
        <family val="0"/>
      </rPr>
      <t>---- মাসের।</t>
    </r>
  </si>
  <si>
    <r>
      <t>খ্রিঃ সনের  ----</t>
    </r>
    <r>
      <rPr>
        <b/>
        <sz val="14"/>
        <color indexed="8"/>
        <rFont val="Nikosh"/>
        <family val="0"/>
      </rPr>
      <t>এপ্রিল</t>
    </r>
    <r>
      <rPr>
        <sz val="12"/>
        <color indexed="8"/>
        <rFont val="Nikosh"/>
        <family val="0"/>
      </rPr>
      <t>---- মাসের।</t>
    </r>
  </si>
  <si>
    <r>
      <t xml:space="preserve">খ্রিঃ সনের  </t>
    </r>
    <r>
      <rPr>
        <b/>
        <sz val="14"/>
        <color indexed="8"/>
        <rFont val="Nikosh"/>
        <family val="0"/>
      </rPr>
      <t>---মার্চ---</t>
    </r>
    <r>
      <rPr>
        <sz val="12"/>
        <color indexed="8"/>
        <rFont val="Nikosh"/>
        <family val="0"/>
      </rPr>
      <t>- মাসের।</t>
    </r>
  </si>
  <si>
    <r>
      <t>খ্রিঃ সনের  ----</t>
    </r>
    <r>
      <rPr>
        <b/>
        <sz val="14"/>
        <color indexed="8"/>
        <rFont val="Nikosh"/>
        <family val="0"/>
      </rPr>
      <t>-ফেব্রুয়ারী</t>
    </r>
    <r>
      <rPr>
        <sz val="12"/>
        <color indexed="8"/>
        <rFont val="Nikosh"/>
        <family val="0"/>
      </rPr>
      <t>---- মাসের।</t>
    </r>
  </si>
  <si>
    <t>(                       )</t>
  </si>
  <si>
    <t>আইডিঃ</t>
  </si>
  <si>
    <r>
      <t xml:space="preserve">খ্রিঃ সনের   </t>
    </r>
    <r>
      <rPr>
        <b/>
        <sz val="14"/>
        <color indexed="8"/>
        <rFont val="Nikosh"/>
        <family val="0"/>
      </rPr>
      <t xml:space="preserve">জানুয়ারী </t>
    </r>
    <r>
      <rPr>
        <sz val="12"/>
        <color indexed="8"/>
        <rFont val="Nikosh"/>
        <family val="0"/>
      </rPr>
      <t xml:space="preserve"> মাসের।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</si>
</sst>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"/>
    <numFmt numFmtId="167" formatCode="00000"/>
    <numFmt numFmtId="168" formatCode="[$-5000445]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Nikosh"/>
      <family val="0"/>
    </font>
    <font>
      <b/>
      <sz val="14"/>
      <color indexed="8"/>
      <name val="Nikosh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"/>
      <family val="0"/>
    </font>
    <font>
      <b/>
      <sz val="10"/>
      <color indexed="10"/>
      <name val="Nikosh"/>
      <family val="0"/>
    </font>
    <font>
      <sz val="10"/>
      <color indexed="8"/>
      <name val="Nikosh"/>
      <family val="0"/>
    </font>
    <font>
      <sz val="9"/>
      <color indexed="8"/>
      <name val="Nikosh"/>
      <family val="0"/>
    </font>
    <font>
      <sz val="10"/>
      <color indexed="10"/>
      <name val="Nikosh"/>
      <family val="0"/>
    </font>
    <font>
      <b/>
      <sz val="9"/>
      <color indexed="10"/>
      <name val="Nikosh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10"/>
      <name val="Nikosh"/>
      <family val="0"/>
    </font>
    <font>
      <sz val="8"/>
      <color indexed="8"/>
      <name val="Nikosh"/>
      <family val="0"/>
    </font>
    <font>
      <b/>
      <sz val="12"/>
      <color indexed="8"/>
      <name val="Nikosh"/>
      <family val="0"/>
    </font>
    <font>
      <sz val="11"/>
      <color indexed="8"/>
      <name val="Arial"/>
      <family val="2"/>
    </font>
    <font>
      <sz val="13"/>
      <color indexed="8"/>
      <name val="Nikosh"/>
      <family val="0"/>
    </font>
    <font>
      <b/>
      <sz val="10"/>
      <color indexed="8"/>
      <name val="Nikos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"/>
      <family val="0"/>
    </font>
    <font>
      <sz val="12"/>
      <color theme="1"/>
      <name val="Nikosh"/>
      <family val="0"/>
    </font>
    <font>
      <b/>
      <sz val="10"/>
      <color rgb="FFFF0000"/>
      <name val="Nikosh"/>
      <family val="0"/>
    </font>
    <font>
      <sz val="10"/>
      <color theme="1"/>
      <name val="Nikosh"/>
      <family val="0"/>
    </font>
    <font>
      <sz val="9"/>
      <color theme="1"/>
      <name val="Nikosh"/>
      <family val="0"/>
    </font>
    <font>
      <sz val="10"/>
      <color rgb="FFFF0000"/>
      <name val="Nikosh"/>
      <family val="0"/>
    </font>
    <font>
      <b/>
      <sz val="9"/>
      <color rgb="FFFF0000"/>
      <name val="Nikosh"/>
      <family val="0"/>
    </font>
    <font>
      <sz val="10"/>
      <color theme="1"/>
      <name val="Calibri"/>
      <family val="2"/>
    </font>
    <font>
      <sz val="9"/>
      <color rgb="FFFF0000"/>
      <name val="Nikosh"/>
      <family val="0"/>
    </font>
    <font>
      <sz val="8"/>
      <color theme="1"/>
      <name val="Nikosh"/>
      <family val="0"/>
    </font>
    <font>
      <b/>
      <sz val="12"/>
      <color theme="1"/>
      <name val="Nikosh"/>
      <family val="0"/>
    </font>
    <font>
      <sz val="11"/>
      <color theme="1"/>
      <name val="Arial"/>
      <family val="2"/>
    </font>
    <font>
      <b/>
      <sz val="14"/>
      <color theme="1"/>
      <name val="Nikosh"/>
      <family val="0"/>
    </font>
    <font>
      <sz val="13"/>
      <color theme="1"/>
      <name val="Nikosh"/>
      <family val="0"/>
    </font>
    <font>
      <b/>
      <sz val="10"/>
      <color theme="1"/>
      <name val="Nikosh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165" fontId="54" fillId="0" borderId="10" xfId="0" applyNumberFormat="1" applyFont="1" applyBorder="1" applyAlignment="1" applyProtection="1">
      <alignment/>
      <protection hidden="1"/>
    </xf>
    <xf numFmtId="49" fontId="55" fillId="0" borderId="10" xfId="0" applyNumberFormat="1" applyFont="1" applyBorder="1" applyAlignment="1" applyProtection="1">
      <alignment/>
      <protection hidden="1"/>
    </xf>
    <xf numFmtId="49" fontId="55" fillId="0" borderId="10" xfId="0" applyNumberFormat="1" applyFont="1" applyBorder="1" applyAlignment="1" applyProtection="1">
      <alignment horizontal="center"/>
      <protection hidden="1"/>
    </xf>
    <xf numFmtId="166" fontId="53" fillId="0" borderId="0" xfId="0" applyNumberFormat="1" applyFont="1" applyAlignment="1" applyProtection="1">
      <alignment horizontal="left" vertical="top"/>
      <protection hidden="1"/>
    </xf>
    <xf numFmtId="166" fontId="53" fillId="0" borderId="11" xfId="0" applyNumberFormat="1" applyFont="1" applyBorder="1" applyAlignment="1" applyProtection="1">
      <alignment horizontal="left" vertical="top"/>
      <protection hidden="1"/>
    </xf>
    <xf numFmtId="0" fontId="53" fillId="0" borderId="0" xfId="0" applyFont="1" applyAlignment="1" applyProtection="1">
      <alignment vertical="center"/>
      <protection hidden="1"/>
    </xf>
    <xf numFmtId="49" fontId="55" fillId="0" borderId="0" xfId="0" applyNumberFormat="1" applyFont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49" fontId="55" fillId="0" borderId="0" xfId="0" applyNumberFormat="1" applyFont="1" applyAlignment="1" applyProtection="1">
      <alignment horizontal="left" vertical="top"/>
      <protection hidden="1" locked="0"/>
    </xf>
    <xf numFmtId="164" fontId="56" fillId="0" borderId="10" xfId="0" applyNumberFormat="1" applyFont="1" applyBorder="1" applyAlignment="1" applyProtection="1">
      <alignment horizontal="center"/>
      <protection locked="0"/>
    </xf>
    <xf numFmtId="49" fontId="57" fillId="0" borderId="10" xfId="0" applyNumberFormat="1" applyFont="1" applyBorder="1" applyAlignment="1" applyProtection="1">
      <alignment horizontal="center"/>
      <protection hidden="1"/>
    </xf>
    <xf numFmtId="164" fontId="57" fillId="0" borderId="10" xfId="0" applyNumberFormat="1" applyFont="1" applyBorder="1" applyAlignment="1" applyProtection="1">
      <alignment horizontal="center"/>
      <protection hidden="1"/>
    </xf>
    <xf numFmtId="165" fontId="58" fillId="0" borderId="10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55" fillId="0" borderId="0" xfId="0" applyFont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166" fontId="52" fillId="0" borderId="0" xfId="0" applyNumberFormat="1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166" fontId="52" fillId="0" borderId="11" xfId="0" applyNumberFormat="1" applyFont="1" applyBorder="1" applyAlignment="1" applyProtection="1">
      <alignment horizontal="left" vertical="top"/>
      <protection hidden="1"/>
    </xf>
    <xf numFmtId="0" fontId="59" fillId="0" borderId="0" xfId="0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locked="0"/>
    </xf>
    <xf numFmtId="164" fontId="29" fillId="0" borderId="0" xfId="0" applyNumberFormat="1" applyFont="1" applyAlignment="1" applyProtection="1">
      <alignment/>
      <protection hidden="1"/>
    </xf>
    <xf numFmtId="165" fontId="58" fillId="0" borderId="10" xfId="0" applyNumberFormat="1" applyFont="1" applyBorder="1" applyAlignment="1" applyProtection="1">
      <alignment/>
      <protection hidden="1"/>
    </xf>
    <xf numFmtId="164" fontId="60" fillId="0" borderId="10" xfId="0" applyNumberFormat="1" applyFont="1" applyBorder="1" applyAlignment="1" applyProtection="1">
      <alignment horizontal="center"/>
      <protection hidden="1"/>
    </xf>
    <xf numFmtId="165" fontId="60" fillId="0" borderId="10" xfId="0" applyNumberFormat="1" applyFont="1" applyBorder="1" applyAlignment="1" applyProtection="1">
      <alignment horizontal="center"/>
      <protection hidden="1"/>
    </xf>
    <xf numFmtId="167" fontId="58" fillId="0" borderId="10" xfId="0" applyNumberFormat="1" applyFont="1" applyBorder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49" fontId="53" fillId="0" borderId="12" xfId="0" applyNumberFormat="1" applyFont="1" applyBorder="1" applyAlignment="1" applyProtection="1">
      <alignment/>
      <protection hidden="1"/>
    </xf>
    <xf numFmtId="49" fontId="62" fillId="0" borderId="0" xfId="0" applyNumberFormat="1" applyFont="1" applyAlignment="1" applyProtection="1">
      <alignment/>
      <protection locked="0"/>
    </xf>
    <xf numFmtId="49" fontId="53" fillId="0" borderId="0" xfId="0" applyNumberFormat="1" applyFont="1" applyAlignment="1" applyProtection="1">
      <alignment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63" fillId="0" borderId="0" xfId="0" applyFont="1" applyAlignment="1" applyProtection="1">
      <alignment/>
      <protection hidden="1"/>
    </xf>
    <xf numFmtId="166" fontId="63" fillId="0" borderId="0" xfId="0" applyNumberFormat="1" applyFont="1" applyAlignment="1" applyProtection="1">
      <alignment/>
      <protection hidden="1"/>
    </xf>
    <xf numFmtId="164" fontId="5" fillId="0" borderId="0" xfId="0" applyNumberFormat="1" applyFont="1" applyAlignment="1" applyProtection="1">
      <alignment/>
      <protection hidden="1"/>
    </xf>
    <xf numFmtId="167" fontId="0" fillId="0" borderId="0" xfId="0" applyNumberFormat="1" applyAlignment="1" applyProtection="1">
      <alignment/>
      <protection hidden="1"/>
    </xf>
    <xf numFmtId="164" fontId="63" fillId="0" borderId="0" xfId="0" applyNumberFormat="1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53" fillId="0" borderId="0" xfId="0" applyNumberFormat="1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Font="1" applyBorder="1" applyAlignment="1" applyProtection="1">
      <alignment vertical="center"/>
      <protection hidden="1"/>
    </xf>
    <xf numFmtId="168" fontId="56" fillId="0" borderId="0" xfId="0" applyNumberFormat="1" applyFont="1" applyAlignment="1" applyProtection="1">
      <alignment/>
      <protection hidden="1"/>
    </xf>
    <xf numFmtId="49" fontId="64" fillId="0" borderId="0" xfId="0" applyNumberFormat="1" applyFont="1" applyAlignment="1" applyProtection="1">
      <alignment horizontal="right" vertical="center"/>
      <protection hidden="1"/>
    </xf>
    <xf numFmtId="49" fontId="64" fillId="0" borderId="0" xfId="0" applyNumberFormat="1" applyFont="1" applyAlignment="1" applyProtection="1">
      <alignment horizontal="left" vertical="center"/>
      <protection locked="0"/>
    </xf>
    <xf numFmtId="49" fontId="62" fillId="0" borderId="0" xfId="0" applyNumberFormat="1" applyFont="1" applyAlignment="1" applyProtection="1">
      <alignment horizontal="right" vertical="center"/>
      <protection hidden="1"/>
    </xf>
    <xf numFmtId="49" fontId="53" fillId="0" borderId="13" xfId="0" applyNumberFormat="1" applyFont="1" applyBorder="1" applyAlignment="1" applyProtection="1">
      <alignment horizontal="left"/>
      <protection hidden="1"/>
    </xf>
    <xf numFmtId="168" fontId="0" fillId="0" borderId="13" xfId="0" applyNumberFormat="1" applyBorder="1" applyAlignment="1" applyProtection="1">
      <alignment horizontal="center"/>
      <protection hidden="1"/>
    </xf>
    <xf numFmtId="49" fontId="53" fillId="0" borderId="12" xfId="0" applyNumberFormat="1" applyFont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hidden="1"/>
    </xf>
    <xf numFmtId="49" fontId="55" fillId="0" borderId="0" xfId="0" applyNumberFormat="1" applyFont="1" applyAlignment="1" applyProtection="1">
      <alignment horizontal="left"/>
      <protection hidden="1"/>
    </xf>
    <xf numFmtId="49" fontId="62" fillId="0" borderId="0" xfId="0" applyNumberFormat="1" applyFont="1" applyAlignment="1" applyProtection="1">
      <alignment horizontal="left" vertical="center"/>
      <protection hidden="1"/>
    </xf>
    <xf numFmtId="0" fontId="62" fillId="0" borderId="0" xfId="0" applyFont="1" applyAlignment="1" applyProtection="1">
      <alignment horizontal="center"/>
      <protection hidden="1"/>
    </xf>
    <xf numFmtId="0" fontId="55" fillId="0" borderId="11" xfId="0" applyFont="1" applyBorder="1" applyAlignment="1" applyProtection="1">
      <alignment horizontal="left"/>
      <protection hidden="1"/>
    </xf>
    <xf numFmtId="49" fontId="55" fillId="0" borderId="0" xfId="0" applyNumberFormat="1" applyFont="1" applyBorder="1" applyAlignment="1" applyProtection="1">
      <alignment horizontal="left"/>
      <protection hidden="1"/>
    </xf>
    <xf numFmtId="49" fontId="53" fillId="0" borderId="0" xfId="0" applyNumberFormat="1" applyFont="1" applyBorder="1" applyAlignment="1" applyProtection="1">
      <alignment horizontal="left"/>
      <protection hidden="1"/>
    </xf>
    <xf numFmtId="0" fontId="52" fillId="0" borderId="14" xfId="0" applyFont="1" applyBorder="1" applyAlignment="1" applyProtection="1">
      <alignment horizontal="left"/>
      <protection hidden="1"/>
    </xf>
    <xf numFmtId="0" fontId="52" fillId="0" borderId="11" xfId="0" applyFont="1" applyBorder="1" applyAlignment="1" applyProtection="1">
      <alignment horizontal="left"/>
      <protection hidden="1"/>
    </xf>
    <xf numFmtId="0" fontId="53" fillId="0" borderId="15" xfId="0" applyFont="1" applyBorder="1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 hidden="1"/>
    </xf>
    <xf numFmtId="49" fontId="56" fillId="0" borderId="0" xfId="0" applyNumberFormat="1" applyFont="1" applyAlignment="1" applyProtection="1">
      <alignment horizontal="left"/>
      <protection hidden="1"/>
    </xf>
    <xf numFmtId="49" fontId="53" fillId="0" borderId="0" xfId="0" applyNumberFormat="1" applyFont="1" applyAlignment="1" applyProtection="1">
      <alignment horizontal="center"/>
      <protection hidden="1"/>
    </xf>
    <xf numFmtId="49" fontId="64" fillId="0" borderId="0" xfId="0" applyNumberFormat="1" applyFont="1" applyAlignment="1" applyProtection="1">
      <alignment horizontal="center"/>
      <protection hidden="1"/>
    </xf>
    <xf numFmtId="49" fontId="55" fillId="0" borderId="10" xfId="0" applyNumberFormat="1" applyFont="1" applyBorder="1" applyAlignment="1" applyProtection="1">
      <alignment horizontal="center" vertical="center"/>
      <protection hidden="1"/>
    </xf>
    <xf numFmtId="0" fontId="52" fillId="0" borderId="15" xfId="0" applyFont="1" applyBorder="1" applyAlignment="1" applyProtection="1">
      <alignment horizontal="left"/>
      <protection hidden="1"/>
    </xf>
    <xf numFmtId="0" fontId="52" fillId="0" borderId="0" xfId="0" applyFont="1" applyBorder="1" applyAlignment="1" applyProtection="1">
      <alignment horizontal="left"/>
      <protection hidden="1"/>
    </xf>
    <xf numFmtId="0" fontId="65" fillId="0" borderId="10" xfId="0" applyFont="1" applyBorder="1" applyAlignment="1" applyProtection="1">
      <alignment horizontal="center" vertical="top"/>
      <protection hidden="1"/>
    </xf>
    <xf numFmtId="0" fontId="55" fillId="0" borderId="14" xfId="0" applyFont="1" applyBorder="1" applyAlignment="1" applyProtection="1">
      <alignment horizontal="left"/>
      <protection hidden="1"/>
    </xf>
    <xf numFmtId="0" fontId="55" fillId="0" borderId="15" xfId="0" applyFont="1" applyBorder="1" applyAlignment="1" applyProtection="1">
      <alignment horizontal="left"/>
      <protection hidden="1"/>
    </xf>
    <xf numFmtId="0" fontId="55" fillId="0" borderId="0" xfId="0" applyFont="1" applyBorder="1" applyAlignment="1" applyProtection="1">
      <alignment horizontal="left"/>
      <protection hidden="1"/>
    </xf>
    <xf numFmtId="49" fontId="55" fillId="0" borderId="0" xfId="0" applyNumberFormat="1" applyFont="1" applyAlignment="1" applyProtection="1">
      <alignment horizontal="left" vertical="top"/>
      <protection hidden="1"/>
    </xf>
    <xf numFmtId="0" fontId="53" fillId="0" borderId="14" xfId="0" applyFont="1" applyBorder="1" applyAlignment="1" applyProtection="1">
      <alignment horizontal="left"/>
      <protection hidden="1"/>
    </xf>
    <xf numFmtId="0" fontId="53" fillId="0" borderId="11" xfId="0" applyFont="1" applyBorder="1" applyAlignment="1" applyProtection="1">
      <alignment horizontal="left"/>
      <protection hidden="1"/>
    </xf>
    <xf numFmtId="0" fontId="66" fillId="0" borderId="0" xfId="0" applyFont="1" applyAlignment="1" applyProtection="1">
      <alignment horizontal="center"/>
      <protection hidden="1"/>
    </xf>
    <xf numFmtId="49" fontId="66" fillId="0" borderId="0" xfId="0" applyNumberFormat="1" applyFont="1" applyAlignment="1" applyProtection="1">
      <alignment horizontal="left" vertical="center"/>
      <protection hidden="1"/>
    </xf>
    <xf numFmtId="49" fontId="61" fillId="0" borderId="0" xfId="0" applyNumberFormat="1" applyFont="1" applyAlignment="1" applyProtection="1">
      <alignment horizontal="left" vertical="top"/>
      <protection hidden="1"/>
    </xf>
    <xf numFmtId="49" fontId="64" fillId="0" borderId="0" xfId="0" applyNumberFormat="1" applyFont="1" applyAlignment="1" applyProtection="1">
      <alignment horizontal="left" vertical="center"/>
      <protection hidden="1"/>
    </xf>
    <xf numFmtId="49" fontId="62" fillId="0" borderId="0" xfId="0" applyNumberFormat="1" applyFont="1" applyAlignment="1" applyProtection="1">
      <alignment horizontal="right" vertical="center"/>
      <protection locked="0"/>
    </xf>
    <xf numFmtId="168" fontId="0" fillId="0" borderId="13" xfId="0" applyNumberFormat="1" applyBorder="1" applyAlignment="1" applyProtection="1">
      <alignment horizontal="right"/>
      <protection hidden="1"/>
    </xf>
    <xf numFmtId="49" fontId="53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47625</xdr:rowOff>
    </xdr:from>
    <xdr:to>
      <xdr:col>15</xdr:col>
      <xdr:colOff>209550</xdr:colOff>
      <xdr:row>0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4762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50</xdr:row>
      <xdr:rowOff>47625</xdr:rowOff>
    </xdr:from>
    <xdr:to>
      <xdr:col>15</xdr:col>
      <xdr:colOff>190500</xdr:colOff>
      <xdr:row>50</xdr:row>
      <xdr:rowOff>200025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5210175" y="9953625"/>
          <a:ext cx="762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97</xdr:row>
      <xdr:rowOff>47625</xdr:rowOff>
    </xdr:from>
    <xdr:to>
      <xdr:col>15</xdr:col>
      <xdr:colOff>381000</xdr:colOff>
      <xdr:row>97</xdr:row>
      <xdr:rowOff>247650</xdr:rowOff>
    </xdr:to>
    <xdr:sp>
      <xdr:nvSpPr>
        <xdr:cNvPr id="3" name="TextBox 19"/>
        <xdr:cNvSpPr txBox="1">
          <a:spLocks noChangeArrowheads="1"/>
        </xdr:cNvSpPr>
      </xdr:nvSpPr>
      <xdr:spPr>
        <a:xfrm>
          <a:off x="5210175" y="19221450"/>
          <a:ext cx="952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147</xdr:row>
      <xdr:rowOff>47625</xdr:rowOff>
    </xdr:from>
    <xdr:to>
      <xdr:col>15</xdr:col>
      <xdr:colOff>304800</xdr:colOff>
      <xdr:row>147</xdr:row>
      <xdr:rowOff>228600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5210175" y="290988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196</xdr:row>
      <xdr:rowOff>47625</xdr:rowOff>
    </xdr:from>
    <xdr:to>
      <xdr:col>15</xdr:col>
      <xdr:colOff>247650</xdr:colOff>
      <xdr:row>197</xdr:row>
      <xdr:rowOff>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5210175" y="38747700"/>
          <a:ext cx="819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246</xdr:row>
      <xdr:rowOff>47625</xdr:rowOff>
    </xdr:from>
    <xdr:to>
      <xdr:col>15</xdr:col>
      <xdr:colOff>285750</xdr:colOff>
      <xdr:row>247</xdr:row>
      <xdr:rowOff>0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5210175" y="48625125"/>
          <a:ext cx="857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295</xdr:row>
      <xdr:rowOff>47625</xdr:rowOff>
    </xdr:from>
    <xdr:to>
      <xdr:col>15</xdr:col>
      <xdr:colOff>361950</xdr:colOff>
      <xdr:row>295</xdr:row>
      <xdr:rowOff>247650</xdr:rowOff>
    </xdr:to>
    <xdr:sp>
      <xdr:nvSpPr>
        <xdr:cNvPr id="7" name="TextBox 25"/>
        <xdr:cNvSpPr txBox="1">
          <a:spLocks noChangeArrowheads="1"/>
        </xdr:cNvSpPr>
      </xdr:nvSpPr>
      <xdr:spPr>
        <a:xfrm>
          <a:off x="5210175" y="5827395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345</xdr:row>
      <xdr:rowOff>47625</xdr:rowOff>
    </xdr:from>
    <xdr:to>
      <xdr:col>15</xdr:col>
      <xdr:colOff>266700</xdr:colOff>
      <xdr:row>345</xdr:row>
      <xdr:rowOff>247650</xdr:rowOff>
    </xdr:to>
    <xdr:sp>
      <xdr:nvSpPr>
        <xdr:cNvPr id="8" name="TextBox 26"/>
        <xdr:cNvSpPr txBox="1">
          <a:spLocks noChangeArrowheads="1"/>
        </xdr:cNvSpPr>
      </xdr:nvSpPr>
      <xdr:spPr>
        <a:xfrm>
          <a:off x="5210175" y="68151375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395</xdr:row>
      <xdr:rowOff>47625</xdr:rowOff>
    </xdr:from>
    <xdr:to>
      <xdr:col>15</xdr:col>
      <xdr:colOff>352425</xdr:colOff>
      <xdr:row>395</xdr:row>
      <xdr:rowOff>209550</xdr:rowOff>
    </xdr:to>
    <xdr:sp>
      <xdr:nvSpPr>
        <xdr:cNvPr id="9" name="TextBox 28"/>
        <xdr:cNvSpPr txBox="1">
          <a:spLocks noChangeArrowheads="1"/>
        </xdr:cNvSpPr>
      </xdr:nvSpPr>
      <xdr:spPr>
        <a:xfrm>
          <a:off x="5210175" y="78028800"/>
          <a:ext cx="923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444</xdr:row>
      <xdr:rowOff>47625</xdr:rowOff>
    </xdr:from>
    <xdr:to>
      <xdr:col>15</xdr:col>
      <xdr:colOff>342900</xdr:colOff>
      <xdr:row>444</xdr:row>
      <xdr:rowOff>238125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5210175" y="87677625"/>
          <a:ext cx="914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494</xdr:row>
      <xdr:rowOff>47625</xdr:rowOff>
    </xdr:from>
    <xdr:to>
      <xdr:col>15</xdr:col>
      <xdr:colOff>314325</xdr:colOff>
      <xdr:row>495</xdr:row>
      <xdr:rowOff>0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5210175" y="97516950"/>
          <a:ext cx="885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543</xdr:row>
      <xdr:rowOff>47625</xdr:rowOff>
    </xdr:from>
    <xdr:to>
      <xdr:col>15</xdr:col>
      <xdr:colOff>257175</xdr:colOff>
      <xdr:row>543</xdr:row>
      <xdr:rowOff>228600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5210175" y="1071657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50</xdr:row>
      <xdr:rowOff>47625</xdr:rowOff>
    </xdr:from>
    <xdr:to>
      <xdr:col>15</xdr:col>
      <xdr:colOff>209550</xdr:colOff>
      <xdr:row>50</xdr:row>
      <xdr:rowOff>209550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210175" y="995362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97</xdr:row>
      <xdr:rowOff>47625</xdr:rowOff>
    </xdr:from>
    <xdr:to>
      <xdr:col>15</xdr:col>
      <xdr:colOff>209550</xdr:colOff>
      <xdr:row>97</xdr:row>
      <xdr:rowOff>209550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210175" y="19221450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147</xdr:row>
      <xdr:rowOff>47625</xdr:rowOff>
    </xdr:from>
    <xdr:to>
      <xdr:col>15</xdr:col>
      <xdr:colOff>209550</xdr:colOff>
      <xdr:row>147</xdr:row>
      <xdr:rowOff>209550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210175" y="2909887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196</xdr:row>
      <xdr:rowOff>47625</xdr:rowOff>
    </xdr:from>
    <xdr:to>
      <xdr:col>15</xdr:col>
      <xdr:colOff>209550</xdr:colOff>
      <xdr:row>196</xdr:row>
      <xdr:rowOff>209550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210175" y="38747700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246</xdr:row>
      <xdr:rowOff>47625</xdr:rowOff>
    </xdr:from>
    <xdr:to>
      <xdr:col>15</xdr:col>
      <xdr:colOff>209550</xdr:colOff>
      <xdr:row>246</xdr:row>
      <xdr:rowOff>209550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210175" y="4862512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295</xdr:row>
      <xdr:rowOff>47625</xdr:rowOff>
    </xdr:from>
    <xdr:to>
      <xdr:col>15</xdr:col>
      <xdr:colOff>209550</xdr:colOff>
      <xdr:row>295</xdr:row>
      <xdr:rowOff>209550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5210175" y="58273950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345</xdr:row>
      <xdr:rowOff>47625</xdr:rowOff>
    </xdr:from>
    <xdr:to>
      <xdr:col>15</xdr:col>
      <xdr:colOff>209550</xdr:colOff>
      <xdr:row>345</xdr:row>
      <xdr:rowOff>209550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5210175" y="6815137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395</xdr:row>
      <xdr:rowOff>47625</xdr:rowOff>
    </xdr:from>
    <xdr:to>
      <xdr:col>15</xdr:col>
      <xdr:colOff>209550</xdr:colOff>
      <xdr:row>395</xdr:row>
      <xdr:rowOff>209550</xdr:rowOff>
    </xdr:to>
    <xdr:sp>
      <xdr:nvSpPr>
        <xdr:cNvPr id="20" name="TextBox 27"/>
        <xdr:cNvSpPr txBox="1">
          <a:spLocks noChangeArrowheads="1"/>
        </xdr:cNvSpPr>
      </xdr:nvSpPr>
      <xdr:spPr>
        <a:xfrm>
          <a:off x="5210175" y="78028800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444</xdr:row>
      <xdr:rowOff>47625</xdr:rowOff>
    </xdr:from>
    <xdr:to>
      <xdr:col>15</xdr:col>
      <xdr:colOff>209550</xdr:colOff>
      <xdr:row>444</xdr:row>
      <xdr:rowOff>209550</xdr:rowOff>
    </xdr:to>
    <xdr:sp>
      <xdr:nvSpPr>
        <xdr:cNvPr id="21" name="TextBox 29"/>
        <xdr:cNvSpPr txBox="1">
          <a:spLocks noChangeArrowheads="1"/>
        </xdr:cNvSpPr>
      </xdr:nvSpPr>
      <xdr:spPr>
        <a:xfrm>
          <a:off x="5210175" y="8767762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494</xdr:row>
      <xdr:rowOff>47625</xdr:rowOff>
    </xdr:from>
    <xdr:to>
      <xdr:col>15</xdr:col>
      <xdr:colOff>209550</xdr:colOff>
      <xdr:row>494</xdr:row>
      <xdr:rowOff>209550</xdr:rowOff>
    </xdr:to>
    <xdr:sp>
      <xdr:nvSpPr>
        <xdr:cNvPr id="22" name="TextBox 31"/>
        <xdr:cNvSpPr txBox="1">
          <a:spLocks noChangeArrowheads="1"/>
        </xdr:cNvSpPr>
      </xdr:nvSpPr>
      <xdr:spPr>
        <a:xfrm>
          <a:off x="5210175" y="97516950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543</xdr:row>
      <xdr:rowOff>47625</xdr:rowOff>
    </xdr:from>
    <xdr:to>
      <xdr:col>15</xdr:col>
      <xdr:colOff>209550</xdr:colOff>
      <xdr:row>543</xdr:row>
      <xdr:rowOff>209550</xdr:rowOff>
    </xdr:to>
    <xdr:sp>
      <xdr:nvSpPr>
        <xdr:cNvPr id="23" name="TextBox 34"/>
        <xdr:cNvSpPr txBox="1">
          <a:spLocks noChangeArrowheads="1"/>
        </xdr:cNvSpPr>
      </xdr:nvSpPr>
      <xdr:spPr>
        <a:xfrm>
          <a:off x="5210175" y="10716577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47625</xdr:rowOff>
    </xdr:from>
    <xdr:to>
      <xdr:col>15</xdr:col>
      <xdr:colOff>190500</xdr:colOff>
      <xdr:row>0</xdr:row>
      <xdr:rowOff>200025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24400" y="47625"/>
          <a:ext cx="676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0</xdr:row>
      <xdr:rowOff>47625</xdr:rowOff>
    </xdr:from>
    <xdr:to>
      <xdr:col>15</xdr:col>
      <xdr:colOff>190500</xdr:colOff>
      <xdr:row>0</xdr:row>
      <xdr:rowOff>200025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724400" y="47625"/>
          <a:ext cx="676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  <xdr:twoCellAnchor>
    <xdr:from>
      <xdr:col>13</xdr:col>
      <xdr:colOff>209550</xdr:colOff>
      <xdr:row>0</xdr:row>
      <xdr:rowOff>47625</xdr:rowOff>
    </xdr:from>
    <xdr:to>
      <xdr:col>15</xdr:col>
      <xdr:colOff>209550</xdr:colOff>
      <xdr:row>0</xdr:row>
      <xdr:rowOff>209550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24400" y="47625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আব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আই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.-</a:t>
          </a:r>
          <a:r>
            <a:rPr lang="en-US" cap="none" sz="9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7"/>
  <sheetViews>
    <sheetView tabSelected="1" view="pageBreakPreview" zoomScaleSheetLayoutView="100" zoomScalePageLayoutView="0" workbookViewId="0" topLeftCell="A326">
      <selection activeCell="G331" sqref="G331"/>
    </sheetView>
  </sheetViews>
  <sheetFormatPr defaultColWidth="9.140625" defaultRowHeight="15"/>
  <cols>
    <col min="1" max="1" width="5.140625" style="4" customWidth="1"/>
    <col min="2" max="4" width="5.57421875" style="1" customWidth="1"/>
    <col min="5" max="5" width="5.8515625" style="1" customWidth="1"/>
    <col min="6" max="6" width="5.57421875" style="1" customWidth="1"/>
    <col min="7" max="7" width="6.00390625" style="1" customWidth="1"/>
    <col min="8" max="8" width="5.7109375" style="1" customWidth="1"/>
    <col min="9" max="10" width="5.8515625" style="1" customWidth="1"/>
    <col min="11" max="11" width="6.421875" style="1" customWidth="1"/>
    <col min="12" max="12" width="5.7109375" style="1" customWidth="1"/>
    <col min="13" max="13" width="6.140625" style="1" customWidth="1"/>
    <col min="14" max="15" width="5.8515625" style="1" customWidth="1"/>
    <col min="16" max="16" width="8.7109375" style="1" customWidth="1"/>
    <col min="17" max="16384" width="9.140625" style="1" customWidth="1"/>
  </cols>
  <sheetData>
    <row r="1" spans="1:16" ht="23.25" customHeight="1">
      <c r="A1" s="69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9.5">
      <c r="A2" s="49" t="s">
        <v>102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1" t="s">
        <v>116</v>
      </c>
      <c r="O2" s="51"/>
      <c r="P2" s="36"/>
    </row>
    <row r="3" spans="1:16" ht="15" customHeight="1">
      <c r="A3" s="68" t="s">
        <v>57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6.5" customHeight="1">
      <c r="A4" s="44"/>
      <c r="B4" s="12"/>
      <c r="C4" s="12"/>
      <c r="D4" s="12"/>
      <c r="E4" s="12"/>
      <c r="F4" s="53">
        <v>2022</v>
      </c>
      <c r="G4" s="53"/>
      <c r="H4" s="52" t="s">
        <v>117</v>
      </c>
      <c r="I4" s="52"/>
      <c r="J4" s="52"/>
      <c r="K4" s="52"/>
      <c r="L4" s="52"/>
      <c r="M4" s="52"/>
      <c r="N4" s="45"/>
      <c r="O4" s="45"/>
      <c r="P4" s="45"/>
    </row>
    <row r="5" spans="1:16" ht="18">
      <c r="A5" s="70" t="s">
        <v>0</v>
      </c>
      <c r="B5" s="73" t="s">
        <v>16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29" t="s">
        <v>15</v>
      </c>
    </row>
    <row r="6" spans="1:16" ht="15">
      <c r="A6" s="70"/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5"/>
    </row>
    <row r="7" spans="1:16" ht="15">
      <c r="A7" s="7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9">
        <f>SUM(B7:O7)</f>
        <v>0</v>
      </c>
    </row>
    <row r="8" spans="1:16" ht="15">
      <c r="A8" s="7" t="s">
        <v>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9">
        <f aca="true" t="shared" si="0" ref="P8:P37">SUM(B8:O8)</f>
        <v>0</v>
      </c>
    </row>
    <row r="9" spans="1:16" ht="15">
      <c r="A9" s="7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9">
        <f t="shared" si="0"/>
        <v>0</v>
      </c>
    </row>
    <row r="10" spans="1:16" ht="15">
      <c r="A10" s="7" t="s">
        <v>20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9">
        <f t="shared" si="0"/>
        <v>0</v>
      </c>
    </row>
    <row r="11" spans="1:16" ht="15">
      <c r="A11" s="7" t="s">
        <v>21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9">
        <f t="shared" si="0"/>
        <v>0</v>
      </c>
    </row>
    <row r="12" spans="1:16" ht="15">
      <c r="A12" s="7" t="s">
        <v>22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9">
        <f>SUM(B12:O12)</f>
        <v>0</v>
      </c>
    </row>
    <row r="13" spans="1:16" ht="15">
      <c r="A13" s="7" t="s">
        <v>23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9">
        <f t="shared" si="0"/>
        <v>0</v>
      </c>
    </row>
    <row r="14" spans="1:16" ht="15">
      <c r="A14" s="7" t="s">
        <v>24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9">
        <f t="shared" si="0"/>
        <v>0</v>
      </c>
    </row>
    <row r="15" spans="1:16" ht="15">
      <c r="A15" s="7" t="s">
        <v>25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9">
        <f t="shared" si="0"/>
        <v>0</v>
      </c>
    </row>
    <row r="16" spans="1:16" ht="15">
      <c r="A16" s="7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9">
        <f t="shared" si="0"/>
        <v>0</v>
      </c>
    </row>
    <row r="17" spans="1:16" ht="15">
      <c r="A17" s="16" t="s">
        <v>48</v>
      </c>
      <c r="B17" s="30">
        <f>SUM(B7:B16)</f>
        <v>0</v>
      </c>
      <c r="C17" s="30">
        <f aca="true" t="shared" si="1" ref="C17:O17">SUM(C7:C16)</f>
        <v>0</v>
      </c>
      <c r="D17" s="30">
        <f t="shared" si="1"/>
        <v>0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>SUM(N7:N16)</f>
        <v>0</v>
      </c>
      <c r="O17" s="30">
        <f t="shared" si="1"/>
        <v>0</v>
      </c>
      <c r="P17" s="29">
        <f t="shared" si="0"/>
        <v>0</v>
      </c>
    </row>
    <row r="18" spans="1:16" ht="15">
      <c r="A18" s="7" t="s">
        <v>27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>
        <f t="shared" si="0"/>
        <v>0</v>
      </c>
    </row>
    <row r="19" spans="1:16" ht="15">
      <c r="A19" s="7" t="s">
        <v>28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>
        <f t="shared" si="0"/>
        <v>0</v>
      </c>
    </row>
    <row r="20" spans="1:16" ht="15">
      <c r="A20" s="7" t="s">
        <v>29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9">
        <f t="shared" si="0"/>
        <v>0</v>
      </c>
    </row>
    <row r="21" spans="1:16" ht="15">
      <c r="A21" s="7" t="s">
        <v>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9">
        <f t="shared" si="0"/>
        <v>0</v>
      </c>
    </row>
    <row r="22" spans="1:16" ht="15">
      <c r="A22" s="7" t="s">
        <v>31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9">
        <f t="shared" si="0"/>
        <v>0</v>
      </c>
    </row>
    <row r="23" spans="1:16" ht="15">
      <c r="A23" s="7" t="s">
        <v>32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9">
        <f t="shared" si="0"/>
        <v>0</v>
      </c>
    </row>
    <row r="24" spans="1:16" ht="15">
      <c r="A24" s="7" t="s">
        <v>33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9">
        <f t="shared" si="0"/>
        <v>0</v>
      </c>
    </row>
    <row r="25" spans="1:16" ht="15">
      <c r="A25" s="7" t="s">
        <v>34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9">
        <f t="shared" si="0"/>
        <v>0</v>
      </c>
    </row>
    <row r="26" spans="1:16" ht="15">
      <c r="A26" s="7" t="s">
        <v>35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9">
        <f t="shared" si="0"/>
        <v>0</v>
      </c>
    </row>
    <row r="27" spans="1:16" ht="15">
      <c r="A27" s="7" t="s">
        <v>36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9">
        <f t="shared" si="0"/>
        <v>0</v>
      </c>
    </row>
    <row r="28" spans="1:16" ht="15">
      <c r="A28" s="16" t="s">
        <v>48</v>
      </c>
      <c r="B28" s="30">
        <f>SUM(B18:B27)</f>
        <v>0</v>
      </c>
      <c r="C28" s="30">
        <f aca="true" t="shared" si="2" ref="C28:M28">SUM(C18:C27)</f>
        <v>0</v>
      </c>
      <c r="D28" s="30">
        <f>SUM(D18:D27)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>SUM(J18:J27)</f>
        <v>0</v>
      </c>
      <c r="K28" s="30">
        <f t="shared" si="2"/>
        <v>0</v>
      </c>
      <c r="L28" s="30">
        <f t="shared" si="2"/>
        <v>0</v>
      </c>
      <c r="M28" s="30">
        <f t="shared" si="2"/>
        <v>0</v>
      </c>
      <c r="N28" s="30">
        <f>SUM(N18:N27)</f>
        <v>0</v>
      </c>
      <c r="O28" s="30">
        <f>SUM(O18:O27)</f>
        <v>0</v>
      </c>
      <c r="P28" s="29">
        <f t="shared" si="0"/>
        <v>0</v>
      </c>
    </row>
    <row r="29" spans="1:16" ht="15">
      <c r="A29" s="7" t="s">
        <v>37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9">
        <f t="shared" si="0"/>
        <v>0</v>
      </c>
    </row>
    <row r="30" spans="1:16" ht="15">
      <c r="A30" s="7" t="s">
        <v>38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9">
        <f t="shared" si="0"/>
        <v>0</v>
      </c>
    </row>
    <row r="31" spans="1:16" ht="15">
      <c r="A31" s="7" t="s">
        <v>39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9">
        <f t="shared" si="0"/>
        <v>0</v>
      </c>
    </row>
    <row r="32" spans="1:16" ht="15">
      <c r="A32" s="7" t="s">
        <v>40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9">
        <f t="shared" si="0"/>
        <v>0</v>
      </c>
    </row>
    <row r="33" spans="1:16" ht="15">
      <c r="A33" s="7" t="s">
        <v>41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9">
        <f t="shared" si="0"/>
        <v>0</v>
      </c>
    </row>
    <row r="34" spans="1:16" ht="15">
      <c r="A34" s="7" t="s">
        <v>42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9">
        <f t="shared" si="0"/>
        <v>0</v>
      </c>
    </row>
    <row r="35" spans="1:16" ht="15">
      <c r="A35" s="7" t="s">
        <v>43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>
        <f t="shared" si="0"/>
        <v>0</v>
      </c>
    </row>
    <row r="36" spans="1:16" ht="15">
      <c r="A36" s="7" t="s">
        <v>44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9">
        <f t="shared" si="0"/>
        <v>0</v>
      </c>
    </row>
    <row r="37" spans="1:16" ht="15">
      <c r="A37" s="7" t="s">
        <v>45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9">
        <f t="shared" si="0"/>
        <v>0</v>
      </c>
    </row>
    <row r="38" spans="1:16" ht="15">
      <c r="A38" s="7" t="s">
        <v>46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29">
        <f>SUM(B38:O38)</f>
        <v>0</v>
      </c>
    </row>
    <row r="39" spans="1:16" ht="15">
      <c r="A39" s="7" t="s">
        <v>47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9">
        <f>SUM(B39:O39)</f>
        <v>0</v>
      </c>
    </row>
    <row r="40" spans="1:16" ht="15">
      <c r="A40" s="16" t="s">
        <v>48</v>
      </c>
      <c r="B40" s="30">
        <f>SUM(B29:B39)</f>
        <v>0</v>
      </c>
      <c r="C40" s="30">
        <f aca="true" t="shared" si="3" ref="C40:N40">SUM(C29:C39)</f>
        <v>0</v>
      </c>
      <c r="D40" s="30">
        <f>SUM(D29:D39)</f>
        <v>0</v>
      </c>
      <c r="E40" s="30">
        <f t="shared" si="3"/>
        <v>0</v>
      </c>
      <c r="F40" s="30">
        <f>SUM(F29:F39)</f>
        <v>0</v>
      </c>
      <c r="G40" s="30">
        <f t="shared" si="3"/>
        <v>0</v>
      </c>
      <c r="H40" s="30">
        <f t="shared" si="3"/>
        <v>0</v>
      </c>
      <c r="I40" s="30">
        <f>SUM(I29:I39)</f>
        <v>0</v>
      </c>
      <c r="J40" s="30">
        <f t="shared" si="3"/>
        <v>0</v>
      </c>
      <c r="K40" s="30">
        <f>SUM(K29:K39)</f>
        <v>0</v>
      </c>
      <c r="L40" s="30">
        <f t="shared" si="3"/>
        <v>0</v>
      </c>
      <c r="M40" s="30">
        <f>SUM(M29:M39)</f>
        <v>0</v>
      </c>
      <c r="N40" s="30">
        <f t="shared" si="3"/>
        <v>0</v>
      </c>
      <c r="O40" s="30">
        <f>SUM(O29:O39)</f>
        <v>0</v>
      </c>
      <c r="P40" s="29">
        <f>SUM(B40:O40)</f>
        <v>0</v>
      </c>
    </row>
    <row r="41" spans="1:16" ht="15">
      <c r="A41" s="16" t="s">
        <v>62</v>
      </c>
      <c r="B41" s="18">
        <f>B17+B28+B40</f>
        <v>0</v>
      </c>
      <c r="C41" s="18">
        <f aca="true" t="shared" si="4" ref="C41:N41">C17+C28+C40</f>
        <v>0</v>
      </c>
      <c r="D41" s="18">
        <f t="shared" si="4"/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18">
        <f>I17+I28+I40</f>
        <v>0</v>
      </c>
      <c r="J41" s="18">
        <f t="shared" si="4"/>
        <v>0</v>
      </c>
      <c r="K41" s="18">
        <f t="shared" si="4"/>
        <v>0</v>
      </c>
      <c r="L41" s="18">
        <f t="shared" si="4"/>
        <v>0</v>
      </c>
      <c r="M41" s="18">
        <f>M17+M28+M40</f>
        <v>0</v>
      </c>
      <c r="N41" s="18">
        <f t="shared" si="4"/>
        <v>0</v>
      </c>
      <c r="O41" s="18">
        <f>O17+O28+O40</f>
        <v>0</v>
      </c>
      <c r="P41" s="32">
        <f>SUM(B41:O41)</f>
        <v>0</v>
      </c>
    </row>
    <row r="42" spans="1:16" ht="16.5">
      <c r="A42" s="54" t="s">
        <v>99</v>
      </c>
      <c r="B42" s="54"/>
      <c r="C42" s="54"/>
      <c r="D42" s="54"/>
      <c r="E42" s="54"/>
      <c r="F42" s="54"/>
      <c r="G42" s="54"/>
      <c r="H42" s="54" t="s">
        <v>100</v>
      </c>
      <c r="I42" s="54"/>
      <c r="J42" s="54"/>
      <c r="K42" s="35"/>
      <c r="L42" s="35" t="s">
        <v>101</v>
      </c>
      <c r="M42" s="35"/>
      <c r="N42" s="35"/>
      <c r="O42" s="35"/>
      <c r="P42" s="35"/>
    </row>
    <row r="43" spans="1:16" ht="16.5">
      <c r="A43" s="61" t="s">
        <v>59</v>
      </c>
      <c r="B43" s="61"/>
      <c r="C43" s="61"/>
      <c r="D43" s="61"/>
      <c r="E43" s="61"/>
      <c r="F43" s="61"/>
      <c r="G43" s="61"/>
      <c r="H43" s="74" t="s">
        <v>49</v>
      </c>
      <c r="I43" s="60"/>
      <c r="J43" s="8">
        <f>_xlfn.COUNTIFS(P7:P16,"&gt;=0",P7:P16,"&lt;=9")+_xlfn.COUNTIFS(P18:P27,"&gt;=0",P18:P27,"&lt;=9")+_xlfn.COUNTIFS(P29:P39,"&gt;=0",P29:P39,"&lt;=9")</f>
        <v>31</v>
      </c>
      <c r="K43" s="12"/>
      <c r="L43" s="60" t="s">
        <v>51</v>
      </c>
      <c r="M43" s="60"/>
      <c r="N43" s="9">
        <f>_xlfn.COUNTIFS(P7:P16,"&gt;=605",P7:P16,"&lt;=904")+_xlfn.COUNTIFS(P18:P27,"&gt;=605",P18:P27,"&lt;=904")+_xlfn.COUNTIFS(P29:P39,"&gt;=605",P29:P39,"&lt;=904")</f>
        <v>0</v>
      </c>
      <c r="O43" s="46"/>
      <c r="P43" s="46"/>
    </row>
    <row r="44" spans="1:16" ht="16.5">
      <c r="A44" s="56" t="s">
        <v>103</v>
      </c>
      <c r="B44" s="56"/>
      <c r="C44" s="55"/>
      <c r="D44" s="55"/>
      <c r="E44" s="55"/>
      <c r="F44" s="55"/>
      <c r="G44" s="47"/>
      <c r="H44" s="75" t="s">
        <v>60</v>
      </c>
      <c r="I44" s="76"/>
      <c r="J44" s="8">
        <f>_xlfn.COUNTIFS(P7:P16,"&gt;=10",P7:P16,"&lt;=334")+_xlfn.COUNTIFS(P18:P27,"&gt;=10",P18:P27,"&lt;=334")+_xlfn.COUNTIFS(P29:P39,"&gt;=10",P29:P39,"&lt;=334")</f>
        <v>0</v>
      </c>
      <c r="K44" s="12"/>
      <c r="L44" s="20" t="s">
        <v>50</v>
      </c>
      <c r="M44" s="20"/>
      <c r="N44" s="8">
        <f>_xlfn.COUNTIFS(P7:P16,"&gt;=905")+_xlfn.COUNTIFS(P18:P27,"&gt;=905")+_xlfn.COUNTIFS(P29:P39,"&gt;=905")</f>
        <v>0</v>
      </c>
      <c r="O44" s="46"/>
      <c r="P44" s="46"/>
    </row>
    <row r="45" spans="1:16" ht="16.5">
      <c r="A45" s="56"/>
      <c r="B45" s="56"/>
      <c r="C45" s="55"/>
      <c r="D45" s="55"/>
      <c r="E45" s="55"/>
      <c r="F45" s="55"/>
      <c r="G45" s="47"/>
      <c r="H45" s="75" t="s">
        <v>61</v>
      </c>
      <c r="I45" s="76"/>
      <c r="J45" s="8">
        <f>_xlfn.COUNTIFS(P7:P16,"&gt;=335",P7:P16,"&lt;=604")+_xlfn.COUNTIFS(P18:P27,"&gt;=335",P18:P27,"&lt;=604")+_xlfn.COUNTIFS(P29:P39,"&gt;=335",P29:P39,"&lt;=604")</f>
        <v>0</v>
      </c>
      <c r="K45" s="10"/>
      <c r="L45" s="10"/>
      <c r="M45" s="10"/>
      <c r="N45" s="10"/>
      <c r="O45" s="46"/>
      <c r="P45" s="46"/>
    </row>
    <row r="46" spans="1:16" ht="15">
      <c r="A46" s="57" t="s">
        <v>52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12"/>
      <c r="N46" s="12"/>
      <c r="O46" s="12"/>
      <c r="P46" s="12"/>
    </row>
    <row r="47" spans="1:16" ht="19.5" customHeight="1">
      <c r="A47" s="58" t="s">
        <v>53</v>
      </c>
      <c r="B47" s="58"/>
      <c r="C47" s="58"/>
      <c r="D47" s="46"/>
      <c r="E47" s="46"/>
      <c r="F47" s="46"/>
      <c r="G47" s="46"/>
      <c r="H47" s="46"/>
      <c r="I47" s="46"/>
      <c r="J47" s="46"/>
      <c r="K47" s="46"/>
      <c r="L47" s="46"/>
      <c r="M47" s="80" t="s">
        <v>56</v>
      </c>
      <c r="N47" s="80"/>
      <c r="O47" s="80"/>
      <c r="P47" s="80"/>
    </row>
    <row r="48" spans="1:16" ht="15.75">
      <c r="A48" s="67" t="s">
        <v>54</v>
      </c>
      <c r="B48" s="67"/>
      <c r="C48" s="67"/>
      <c r="D48" s="67"/>
      <c r="E48" s="67"/>
      <c r="F48" s="67"/>
      <c r="G48" s="67"/>
      <c r="H48" s="67"/>
      <c r="I48" s="33"/>
      <c r="J48" s="33"/>
      <c r="K48" s="33"/>
      <c r="L48" s="33"/>
      <c r="M48" s="13"/>
      <c r="N48" s="13"/>
      <c r="O48" s="13"/>
      <c r="P48" s="13"/>
    </row>
    <row r="49" spans="1:16" ht="15.75">
      <c r="A49" s="67" t="s">
        <v>55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13"/>
      <c r="N49" s="13"/>
      <c r="O49" s="13"/>
      <c r="P49" s="13"/>
    </row>
    <row r="50" spans="1:16" ht="15.75">
      <c r="A50" s="77" t="s">
        <v>63</v>
      </c>
      <c r="B50" s="77"/>
      <c r="C50" s="77"/>
      <c r="D50" s="77"/>
      <c r="E50" s="77"/>
      <c r="F50" s="77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9.5">
      <c r="A51" s="69" t="s">
        <v>58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19.5">
      <c r="A52" s="49" t="s">
        <v>102</v>
      </c>
      <c r="B52" s="49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1" t="s">
        <v>116</v>
      </c>
      <c r="O52" s="51"/>
      <c r="P52" s="36"/>
    </row>
    <row r="53" spans="1:16" ht="16.5">
      <c r="A53" s="68" t="s">
        <v>57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1:16" ht="19.5">
      <c r="A54" s="44"/>
      <c r="B54" s="12"/>
      <c r="C54" s="12"/>
      <c r="D54" s="12"/>
      <c r="E54" s="12"/>
      <c r="F54" s="53">
        <v>2022</v>
      </c>
      <c r="G54" s="53"/>
      <c r="H54" s="52" t="s">
        <v>114</v>
      </c>
      <c r="I54" s="52"/>
      <c r="J54" s="52"/>
      <c r="K54" s="52"/>
      <c r="L54" s="52"/>
      <c r="M54" s="52"/>
      <c r="N54" s="12"/>
      <c r="O54" s="12"/>
      <c r="P54" s="12"/>
    </row>
    <row r="55" spans="1:16" ht="15" customHeight="1">
      <c r="A55" s="70" t="s">
        <v>0</v>
      </c>
      <c r="B55" s="73" t="s">
        <v>16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29" t="s">
        <v>15</v>
      </c>
    </row>
    <row r="56" spans="1:16" ht="15" customHeight="1">
      <c r="A56" s="70"/>
      <c r="B56" s="6" t="s">
        <v>1</v>
      </c>
      <c r="C56" s="6" t="s">
        <v>2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7</v>
      </c>
      <c r="I56" s="6" t="s">
        <v>8</v>
      </c>
      <c r="J56" s="6" t="s">
        <v>9</v>
      </c>
      <c r="K56" s="6" t="s">
        <v>10</v>
      </c>
      <c r="L56" s="6" t="s">
        <v>11</v>
      </c>
      <c r="M56" s="6" t="s">
        <v>12</v>
      </c>
      <c r="N56" s="6" t="s">
        <v>13</v>
      </c>
      <c r="O56" s="6" t="s">
        <v>14</v>
      </c>
      <c r="P56" s="5"/>
    </row>
    <row r="57" spans="1:16" ht="15">
      <c r="A57" s="7" t="s">
        <v>17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29">
        <f>SUM(B57:O57)</f>
        <v>0</v>
      </c>
    </row>
    <row r="58" spans="1:16" ht="15">
      <c r="A58" s="7" t="s">
        <v>18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29">
        <f aca="true" t="shared" si="5" ref="P58:P86">SUM(B58:O58)</f>
        <v>0</v>
      </c>
    </row>
    <row r="59" spans="1:16" ht="15">
      <c r="A59" s="7" t="s">
        <v>19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29">
        <f t="shared" si="5"/>
        <v>0</v>
      </c>
    </row>
    <row r="60" spans="1:16" ht="15">
      <c r="A60" s="7" t="s">
        <v>20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29">
        <f t="shared" si="5"/>
        <v>0</v>
      </c>
    </row>
    <row r="61" spans="1:16" ht="15">
      <c r="A61" s="7" t="s">
        <v>21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29">
        <f t="shared" si="5"/>
        <v>0</v>
      </c>
    </row>
    <row r="62" spans="1:16" ht="15">
      <c r="A62" s="7" t="s">
        <v>22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29">
        <f t="shared" si="5"/>
        <v>0</v>
      </c>
    </row>
    <row r="63" spans="1:16" ht="15">
      <c r="A63" s="7" t="s">
        <v>23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29">
        <f t="shared" si="5"/>
        <v>0</v>
      </c>
    </row>
    <row r="64" spans="1:16" ht="15">
      <c r="A64" s="7" t="s">
        <v>24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29">
        <f t="shared" si="5"/>
        <v>0</v>
      </c>
    </row>
    <row r="65" spans="1:16" ht="15">
      <c r="A65" s="7" t="s">
        <v>25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29">
        <f>SUM(B65:O65)</f>
        <v>0</v>
      </c>
    </row>
    <row r="66" spans="1:16" ht="15">
      <c r="A66" s="7" t="s">
        <v>26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29">
        <f t="shared" si="5"/>
        <v>0</v>
      </c>
    </row>
    <row r="67" spans="1:16" ht="15">
      <c r="A67" s="16" t="s">
        <v>48</v>
      </c>
      <c r="B67" s="30">
        <f>SUM(B57:B66)</f>
        <v>0</v>
      </c>
      <c r="C67" s="30">
        <f aca="true" t="shared" si="6" ref="C67:O67">SUM(C57:C66)</f>
        <v>0</v>
      </c>
      <c r="D67" s="30">
        <f t="shared" si="6"/>
        <v>0</v>
      </c>
      <c r="E67" s="30">
        <f t="shared" si="6"/>
        <v>0</v>
      </c>
      <c r="F67" s="30">
        <f t="shared" si="6"/>
        <v>0</v>
      </c>
      <c r="G67" s="30">
        <f t="shared" si="6"/>
        <v>0</v>
      </c>
      <c r="H67" s="30">
        <f t="shared" si="6"/>
        <v>0</v>
      </c>
      <c r="I67" s="30">
        <f t="shared" si="6"/>
        <v>0</v>
      </c>
      <c r="J67" s="30">
        <f t="shared" si="6"/>
        <v>0</v>
      </c>
      <c r="K67" s="30">
        <f t="shared" si="6"/>
        <v>0</v>
      </c>
      <c r="L67" s="30">
        <f t="shared" si="6"/>
        <v>0</v>
      </c>
      <c r="M67" s="30">
        <f>SUM(M57:M66)</f>
        <v>0</v>
      </c>
      <c r="N67" s="30">
        <f>SUM(N57:N66)</f>
        <v>0</v>
      </c>
      <c r="O67" s="30">
        <f t="shared" si="6"/>
        <v>0</v>
      </c>
      <c r="P67" s="29">
        <f>SUM(B67:O67)</f>
        <v>0</v>
      </c>
    </row>
    <row r="68" spans="1:16" ht="15">
      <c r="A68" s="7" t="s">
        <v>27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29">
        <f>SUM(B68:O68)</f>
        <v>0</v>
      </c>
    </row>
    <row r="69" spans="1:16" ht="15">
      <c r="A69" s="7" t="s">
        <v>28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29">
        <f t="shared" si="5"/>
        <v>0</v>
      </c>
    </row>
    <row r="70" spans="1:16" ht="15">
      <c r="A70" s="7" t="s">
        <v>29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29">
        <f t="shared" si="5"/>
        <v>0</v>
      </c>
    </row>
    <row r="71" spans="1:16" ht="15">
      <c r="A71" s="7" t="s">
        <v>30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29">
        <f t="shared" si="5"/>
        <v>0</v>
      </c>
    </row>
    <row r="72" spans="1:16" ht="15">
      <c r="A72" s="7" t="s">
        <v>31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29">
        <f t="shared" si="5"/>
        <v>0</v>
      </c>
    </row>
    <row r="73" spans="1:16" ht="15">
      <c r="A73" s="7" t="s">
        <v>32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29">
        <f t="shared" si="5"/>
        <v>0</v>
      </c>
    </row>
    <row r="74" spans="1:16" ht="15">
      <c r="A74" s="7" t="s">
        <v>33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29">
        <f t="shared" si="5"/>
        <v>0</v>
      </c>
    </row>
    <row r="75" spans="1:16" ht="15">
      <c r="A75" s="7" t="s">
        <v>34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29">
        <f t="shared" si="5"/>
        <v>0</v>
      </c>
    </row>
    <row r="76" spans="1:16" ht="15">
      <c r="A76" s="7" t="s">
        <v>35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29">
        <f t="shared" si="5"/>
        <v>0</v>
      </c>
    </row>
    <row r="77" spans="1:16" ht="15">
      <c r="A77" s="7" t="s">
        <v>36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29">
        <f t="shared" si="5"/>
        <v>0</v>
      </c>
    </row>
    <row r="78" spans="1:16" ht="15">
      <c r="A78" s="16" t="s">
        <v>48</v>
      </c>
      <c r="B78" s="30">
        <f>SUM(B68:B77)</f>
        <v>0</v>
      </c>
      <c r="C78" s="30">
        <f aca="true" t="shared" si="7" ref="C78:M78">SUM(C68:C77)</f>
        <v>0</v>
      </c>
      <c r="D78" s="30">
        <f>SUM(D68:D77)</f>
        <v>0</v>
      </c>
      <c r="E78" s="30">
        <f t="shared" si="7"/>
        <v>0</v>
      </c>
      <c r="F78" s="30">
        <f t="shared" si="7"/>
        <v>0</v>
      </c>
      <c r="G78" s="30">
        <f t="shared" si="7"/>
        <v>0</v>
      </c>
      <c r="H78" s="30">
        <f t="shared" si="7"/>
        <v>0</v>
      </c>
      <c r="I78" s="30">
        <f t="shared" si="7"/>
        <v>0</v>
      </c>
      <c r="J78" s="30">
        <f t="shared" si="7"/>
        <v>0</v>
      </c>
      <c r="K78" s="30">
        <f t="shared" si="7"/>
        <v>0</v>
      </c>
      <c r="L78" s="30">
        <f>SUM(L68:L77)</f>
        <v>0</v>
      </c>
      <c r="M78" s="30">
        <f t="shared" si="7"/>
        <v>0</v>
      </c>
      <c r="N78" s="30">
        <f>SUM(N68:N77)</f>
        <v>0</v>
      </c>
      <c r="O78" s="30">
        <f>SUM(O68:O77)</f>
        <v>0</v>
      </c>
      <c r="P78" s="29">
        <f>SUM(B78:O78)</f>
        <v>0</v>
      </c>
    </row>
    <row r="79" spans="1:16" ht="15">
      <c r="A79" s="7" t="s">
        <v>37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29">
        <f t="shared" si="5"/>
        <v>0</v>
      </c>
    </row>
    <row r="80" spans="1:16" ht="15">
      <c r="A80" s="7" t="s">
        <v>38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29">
        <f t="shared" si="5"/>
        <v>0</v>
      </c>
    </row>
    <row r="81" spans="1:16" ht="15">
      <c r="A81" s="7" t="s">
        <v>39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29">
        <f t="shared" si="5"/>
        <v>0</v>
      </c>
    </row>
    <row r="82" spans="1:16" ht="15">
      <c r="A82" s="7" t="s">
        <v>40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29">
        <f t="shared" si="5"/>
        <v>0</v>
      </c>
    </row>
    <row r="83" spans="1:16" ht="15">
      <c r="A83" s="7" t="s">
        <v>41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29">
        <f t="shared" si="5"/>
        <v>0</v>
      </c>
    </row>
    <row r="84" spans="1:16" ht="15">
      <c r="A84" s="7" t="s">
        <v>42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29">
        <f t="shared" si="5"/>
        <v>0</v>
      </c>
    </row>
    <row r="85" spans="1:16" ht="15">
      <c r="A85" s="7" t="s">
        <v>43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29">
        <f t="shared" si="5"/>
        <v>0</v>
      </c>
    </row>
    <row r="86" spans="1:16" ht="15">
      <c r="A86" s="7" t="s">
        <v>44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29">
        <f t="shared" si="5"/>
        <v>0</v>
      </c>
    </row>
    <row r="87" spans="1:16" ht="15">
      <c r="A87" s="16" t="s">
        <v>48</v>
      </c>
      <c r="B87" s="30">
        <f>SUM(B79:B86)</f>
        <v>0</v>
      </c>
      <c r="C87" s="30">
        <f>SUM(C79:C86)</f>
        <v>0</v>
      </c>
      <c r="D87" s="30">
        <f aca="true" t="shared" si="8" ref="D87:N87">SUM(D79:D86)</f>
        <v>0</v>
      </c>
      <c r="E87" s="30">
        <f t="shared" si="8"/>
        <v>0</v>
      </c>
      <c r="F87" s="30">
        <f t="shared" si="8"/>
        <v>0</v>
      </c>
      <c r="G87" s="30">
        <f t="shared" si="8"/>
        <v>0</v>
      </c>
      <c r="H87" s="30">
        <f t="shared" si="8"/>
        <v>0</v>
      </c>
      <c r="I87" s="30">
        <f>SUM(I79:I86)</f>
        <v>0</v>
      </c>
      <c r="J87" s="30">
        <f t="shared" si="8"/>
        <v>0</v>
      </c>
      <c r="K87" s="30">
        <f t="shared" si="8"/>
        <v>0</v>
      </c>
      <c r="L87" s="30">
        <f t="shared" si="8"/>
        <v>0</v>
      </c>
      <c r="M87" s="30">
        <f>SUM(M79:M86)</f>
        <v>0</v>
      </c>
      <c r="N87" s="30">
        <f t="shared" si="8"/>
        <v>0</v>
      </c>
      <c r="O87" s="30">
        <f>SUM(O79:O86)</f>
        <v>0</v>
      </c>
      <c r="P87" s="29">
        <f>SUM(B87:O87)</f>
        <v>0</v>
      </c>
    </row>
    <row r="88" spans="1:16" ht="15">
      <c r="A88" s="16" t="s">
        <v>62</v>
      </c>
      <c r="B88" s="31">
        <f>B67+B78+B87</f>
        <v>0</v>
      </c>
      <c r="C88" s="31">
        <f aca="true" t="shared" si="9" ref="C88:O88">C67+C78+C87</f>
        <v>0</v>
      </c>
      <c r="D88" s="31">
        <f t="shared" si="9"/>
        <v>0</v>
      </c>
      <c r="E88" s="31">
        <f>E67+E78+E87</f>
        <v>0</v>
      </c>
      <c r="F88" s="31">
        <f t="shared" si="9"/>
        <v>0</v>
      </c>
      <c r="G88" s="31">
        <f t="shared" si="9"/>
        <v>0</v>
      </c>
      <c r="H88" s="31">
        <f t="shared" si="9"/>
        <v>0</v>
      </c>
      <c r="I88" s="31">
        <f t="shared" si="9"/>
        <v>0</v>
      </c>
      <c r="J88" s="31">
        <f>J67+J78+J87</f>
        <v>0</v>
      </c>
      <c r="K88" s="31">
        <f t="shared" si="9"/>
        <v>0</v>
      </c>
      <c r="L88" s="31">
        <f t="shared" si="9"/>
        <v>0</v>
      </c>
      <c r="M88" s="31">
        <f t="shared" si="9"/>
        <v>0</v>
      </c>
      <c r="N88" s="31">
        <f>N67+N78+N87</f>
        <v>0</v>
      </c>
      <c r="O88" s="31">
        <f t="shared" si="9"/>
        <v>0</v>
      </c>
      <c r="P88" s="32">
        <f>SUM(B88:O88)</f>
        <v>0</v>
      </c>
    </row>
    <row r="89" spans="1:16" ht="16.5">
      <c r="A89" s="54" t="s">
        <v>99</v>
      </c>
      <c r="B89" s="54"/>
      <c r="C89" s="54"/>
      <c r="D89" s="54"/>
      <c r="E89" s="54"/>
      <c r="F89" s="54"/>
      <c r="G89" s="54"/>
      <c r="H89" s="54" t="s">
        <v>100</v>
      </c>
      <c r="I89" s="54"/>
      <c r="J89" s="54"/>
      <c r="K89" s="35"/>
      <c r="L89" s="35" t="s">
        <v>101</v>
      </c>
      <c r="M89" s="35"/>
      <c r="N89" s="35"/>
      <c r="O89" s="35"/>
      <c r="P89" s="35"/>
    </row>
    <row r="90" spans="1:16" ht="16.5">
      <c r="A90" s="62" t="s">
        <v>59</v>
      </c>
      <c r="B90" s="62"/>
      <c r="C90" s="62"/>
      <c r="D90" s="62"/>
      <c r="E90" s="62"/>
      <c r="F90" s="62"/>
      <c r="G90" s="62"/>
      <c r="H90" s="63" t="s">
        <v>49</v>
      </c>
      <c r="I90" s="64"/>
      <c r="J90" s="8">
        <f>_xlfn.COUNTIFS(P57:P66,"&gt;=0",P57:P66,"&lt;=9")+_xlfn.COUNTIFS(P68:P77,"&gt;=0",P68:P77,"&lt;=9")+_xlfn.COUNTIFS(P79:P86,"&gt;=0",P79:P86,"&lt;=9")</f>
        <v>28</v>
      </c>
      <c r="K90" s="12"/>
      <c r="L90" s="60" t="s">
        <v>51</v>
      </c>
      <c r="M90" s="60"/>
      <c r="N90" s="9">
        <f>_xlfn.COUNTIFS(P57:P66,"&gt;=605",P57:P66,"&lt;=904")+_xlfn.COUNTIFS(P68:P77,"&gt;=605",P68:P77,"&lt;=904")+_xlfn.COUNTIFS(P79:P86,"&gt;=605",P79:P86,"&lt;=904")</f>
        <v>0</v>
      </c>
      <c r="O90" s="46"/>
      <c r="P90" s="46"/>
    </row>
    <row r="91" spans="1:16" ht="16.5">
      <c r="A91" s="56" t="s">
        <v>103</v>
      </c>
      <c r="B91" s="56"/>
      <c r="C91" s="55"/>
      <c r="D91" s="55"/>
      <c r="E91" s="55"/>
      <c r="F91" s="55"/>
      <c r="G91" s="47"/>
      <c r="H91" s="71" t="s">
        <v>60</v>
      </c>
      <c r="I91" s="72"/>
      <c r="J91" s="8">
        <f>_xlfn.COUNTIFS(P57:P66,"&gt;=10",P57:P66,"&lt;=334")+_xlfn.COUNTIFS(P68:P77,"&gt;=10",P68:P77,"&lt;=334")+_xlfn.COUNTIFS(P79:P86,"&gt;=10",P79:P86,"&lt;=334")</f>
        <v>0</v>
      </c>
      <c r="K91" s="12"/>
      <c r="L91" s="20" t="s">
        <v>50</v>
      </c>
      <c r="M91" s="20"/>
      <c r="N91" s="8">
        <f>_xlfn.COUNTIFS(P57:P66,"&gt;=905")+_xlfn.COUNTIFS(P68:P77,"&gt;=905")+_xlfn.COUNTIFS(P79:P86,"&gt;=905")</f>
        <v>0</v>
      </c>
      <c r="O91" s="46"/>
      <c r="P91" s="46"/>
    </row>
    <row r="92" spans="1:16" ht="16.5">
      <c r="A92" s="56"/>
      <c r="B92" s="56"/>
      <c r="C92" s="55"/>
      <c r="D92" s="55"/>
      <c r="E92" s="55"/>
      <c r="F92" s="55"/>
      <c r="G92" s="47"/>
      <c r="H92" s="71" t="s">
        <v>61</v>
      </c>
      <c r="I92" s="72"/>
      <c r="J92" s="8">
        <f>_xlfn.COUNTIFS(P57:P66,"&gt;=335",P57:P66,"&lt;=604")+_xlfn.COUNTIFS(P68:P77,"&gt;=335",P68:P77,"&lt;=604")+_xlfn.COUNTIFS(P79:P86,"&gt;=335",P79:P86,"&lt;=604")</f>
        <v>0</v>
      </c>
      <c r="K92" s="10"/>
      <c r="L92" s="10"/>
      <c r="M92" s="10"/>
      <c r="N92" s="10"/>
      <c r="O92" s="46"/>
      <c r="P92" s="46"/>
    </row>
    <row r="93" spans="1:16" ht="15">
      <c r="A93" s="57" t="s">
        <v>52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12"/>
      <c r="N93" s="12"/>
      <c r="O93" s="12"/>
      <c r="P93" s="12"/>
    </row>
    <row r="94" spans="1:16" ht="16.5">
      <c r="A94" s="58" t="s">
        <v>53</v>
      </c>
      <c r="B94" s="58"/>
      <c r="C94" s="58"/>
      <c r="D94" s="46"/>
      <c r="E94" s="46"/>
      <c r="F94" s="46"/>
      <c r="G94" s="46"/>
      <c r="H94" s="46"/>
      <c r="I94" s="46"/>
      <c r="J94" s="46"/>
      <c r="K94" s="46"/>
      <c r="L94" s="46"/>
      <c r="M94" s="59" t="s">
        <v>56</v>
      </c>
      <c r="N94" s="59"/>
      <c r="O94" s="59"/>
      <c r="P94" s="59"/>
    </row>
    <row r="95" spans="1:16" ht="15.75">
      <c r="A95" s="67" t="s">
        <v>54</v>
      </c>
      <c r="B95" s="67"/>
      <c r="C95" s="67"/>
      <c r="D95" s="67"/>
      <c r="E95" s="67"/>
      <c r="F95" s="67"/>
      <c r="G95" s="67"/>
      <c r="H95" s="67"/>
      <c r="I95" s="33"/>
      <c r="J95" s="33"/>
      <c r="K95" s="33"/>
      <c r="L95" s="33"/>
      <c r="M95" s="13"/>
      <c r="N95" s="13"/>
      <c r="O95" s="13"/>
      <c r="P95" s="13"/>
    </row>
    <row r="96" spans="1:16" ht="15.75">
      <c r="A96" s="67" t="s">
        <v>55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13"/>
      <c r="N96" s="13"/>
      <c r="O96" s="13"/>
      <c r="P96" s="13"/>
    </row>
    <row r="97" spans="1:16" ht="15.75">
      <c r="A97" s="77" t="s">
        <v>63</v>
      </c>
      <c r="B97" s="77"/>
      <c r="C97" s="77"/>
      <c r="D97" s="77"/>
      <c r="E97" s="77"/>
      <c r="F97" s="77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9.5">
      <c r="A98" s="69" t="s">
        <v>58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9.5">
      <c r="A99" s="49" t="s">
        <v>102</v>
      </c>
      <c r="B99" s="49"/>
      <c r="C99" s="49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1" t="s">
        <v>116</v>
      </c>
      <c r="O99" s="51"/>
      <c r="P99" s="36"/>
    </row>
    <row r="100" spans="1:16" ht="16.5">
      <c r="A100" s="68" t="s">
        <v>57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1:16" ht="19.5">
      <c r="A101" s="44"/>
      <c r="B101" s="12"/>
      <c r="C101" s="12"/>
      <c r="D101" s="12"/>
      <c r="E101" s="12"/>
      <c r="F101" s="53">
        <v>2022</v>
      </c>
      <c r="G101" s="53"/>
      <c r="H101" s="52" t="s">
        <v>113</v>
      </c>
      <c r="I101" s="52"/>
      <c r="J101" s="52"/>
      <c r="K101" s="52"/>
      <c r="L101" s="52"/>
      <c r="M101" s="52"/>
      <c r="N101" s="12"/>
      <c r="O101" s="12"/>
      <c r="P101" s="12"/>
    </row>
    <row r="102" spans="1:16" ht="18">
      <c r="A102" s="70" t="s">
        <v>0</v>
      </c>
      <c r="B102" s="73" t="s">
        <v>16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29" t="s">
        <v>15</v>
      </c>
    </row>
    <row r="103" spans="1:16" ht="15">
      <c r="A103" s="70"/>
      <c r="B103" s="6" t="s">
        <v>1</v>
      </c>
      <c r="C103" s="6" t="s">
        <v>2</v>
      </c>
      <c r="D103" s="6" t="s">
        <v>3</v>
      </c>
      <c r="E103" s="6" t="s">
        <v>4</v>
      </c>
      <c r="F103" s="6" t="s">
        <v>5</v>
      </c>
      <c r="G103" s="6" t="s">
        <v>6</v>
      </c>
      <c r="H103" s="6" t="s">
        <v>7</v>
      </c>
      <c r="I103" s="6" t="s">
        <v>8</v>
      </c>
      <c r="J103" s="6" t="s">
        <v>9</v>
      </c>
      <c r="K103" s="6" t="s">
        <v>10</v>
      </c>
      <c r="L103" s="6" t="s">
        <v>11</v>
      </c>
      <c r="M103" s="6" t="s">
        <v>12</v>
      </c>
      <c r="N103" s="6" t="s">
        <v>13</v>
      </c>
      <c r="O103" s="6" t="s">
        <v>14</v>
      </c>
      <c r="P103" s="5"/>
    </row>
    <row r="104" spans="1:16" ht="15">
      <c r="A104" s="16" t="s">
        <v>17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29">
        <f>SUM(B104:O104)</f>
        <v>0</v>
      </c>
    </row>
    <row r="105" spans="1:16" ht="15">
      <c r="A105" s="16" t="s">
        <v>18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29">
        <f aca="true" t="shared" si="10" ref="P105:P134">SUM(B105:O105)</f>
        <v>0</v>
      </c>
    </row>
    <row r="106" spans="1:16" ht="15">
      <c r="A106" s="16" t="s">
        <v>19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29">
        <f t="shared" si="10"/>
        <v>0</v>
      </c>
    </row>
    <row r="107" spans="1:16" ht="15">
      <c r="A107" s="16" t="s">
        <v>20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29">
        <f t="shared" si="10"/>
        <v>0</v>
      </c>
    </row>
    <row r="108" spans="1:16" ht="15">
      <c r="A108" s="16" t="s">
        <v>21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29">
        <f t="shared" si="10"/>
        <v>0</v>
      </c>
    </row>
    <row r="109" spans="1:16" ht="15">
      <c r="A109" s="16" t="s">
        <v>22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29">
        <f t="shared" si="10"/>
        <v>0</v>
      </c>
    </row>
    <row r="110" spans="1:16" ht="15">
      <c r="A110" s="16" t="s">
        <v>23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29">
        <f t="shared" si="10"/>
        <v>0</v>
      </c>
    </row>
    <row r="111" spans="1:16" ht="15">
      <c r="A111" s="16" t="s">
        <v>24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29">
        <f t="shared" si="10"/>
        <v>0</v>
      </c>
    </row>
    <row r="112" spans="1:16" ht="15">
      <c r="A112" s="16" t="s">
        <v>25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29">
        <f t="shared" si="10"/>
        <v>0</v>
      </c>
    </row>
    <row r="113" spans="1:16" ht="15">
      <c r="A113" s="16" t="s">
        <v>26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29">
        <f t="shared" si="10"/>
        <v>0</v>
      </c>
    </row>
    <row r="114" spans="1:16" ht="15">
      <c r="A114" s="16" t="s">
        <v>48</v>
      </c>
      <c r="B114" s="30">
        <f>SUM(B104:B113)</f>
        <v>0</v>
      </c>
      <c r="C114" s="30">
        <f aca="true" t="shared" si="11" ref="C114:N114">SUM(C104:C113)</f>
        <v>0</v>
      </c>
      <c r="D114" s="30">
        <f t="shared" si="11"/>
        <v>0</v>
      </c>
      <c r="E114" s="30">
        <f t="shared" si="11"/>
        <v>0</v>
      </c>
      <c r="F114" s="30">
        <f t="shared" si="11"/>
        <v>0</v>
      </c>
      <c r="G114" s="30">
        <f t="shared" si="11"/>
        <v>0</v>
      </c>
      <c r="H114" s="30">
        <f t="shared" si="11"/>
        <v>0</v>
      </c>
      <c r="I114" s="30">
        <f t="shared" si="11"/>
        <v>0</v>
      </c>
      <c r="J114" s="30">
        <f t="shared" si="11"/>
        <v>0</v>
      </c>
      <c r="K114" s="30">
        <f t="shared" si="11"/>
        <v>0</v>
      </c>
      <c r="L114" s="30">
        <f t="shared" si="11"/>
        <v>0</v>
      </c>
      <c r="M114" s="30">
        <f>SUM(M104:M113)</f>
        <v>0</v>
      </c>
      <c r="N114" s="30">
        <f t="shared" si="11"/>
        <v>0</v>
      </c>
      <c r="O114" s="30">
        <f>SUM(O104:O113)</f>
        <v>0</v>
      </c>
      <c r="P114" s="29">
        <f t="shared" si="10"/>
        <v>0</v>
      </c>
    </row>
    <row r="115" spans="1:16" ht="15">
      <c r="A115" s="16" t="s">
        <v>27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29">
        <f t="shared" si="10"/>
        <v>0</v>
      </c>
    </row>
    <row r="116" spans="1:16" ht="15">
      <c r="A116" s="16" t="s">
        <v>28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29">
        <f t="shared" si="10"/>
        <v>0</v>
      </c>
    </row>
    <row r="117" spans="1:16" ht="15">
      <c r="A117" s="16" t="s">
        <v>29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29">
        <f t="shared" si="10"/>
        <v>0</v>
      </c>
    </row>
    <row r="118" spans="1:16" ht="15">
      <c r="A118" s="16" t="s">
        <v>30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29">
        <f t="shared" si="10"/>
        <v>0</v>
      </c>
    </row>
    <row r="119" spans="1:16" ht="15">
      <c r="A119" s="16" t="s">
        <v>31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29">
        <f t="shared" si="10"/>
        <v>0</v>
      </c>
    </row>
    <row r="120" spans="1:16" ht="15">
      <c r="A120" s="16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29">
        <f t="shared" si="10"/>
        <v>0</v>
      </c>
    </row>
    <row r="121" spans="1:16" ht="15">
      <c r="A121" s="16" t="s">
        <v>33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29">
        <f t="shared" si="10"/>
        <v>0</v>
      </c>
    </row>
    <row r="122" spans="1:16" ht="15">
      <c r="A122" s="16" t="s">
        <v>34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29">
        <f t="shared" si="10"/>
        <v>0</v>
      </c>
    </row>
    <row r="123" spans="1:16" ht="15">
      <c r="A123" s="16" t="s">
        <v>35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29">
        <f t="shared" si="10"/>
        <v>0</v>
      </c>
    </row>
    <row r="124" spans="1:16" ht="15">
      <c r="A124" s="16" t="s">
        <v>36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29">
        <f t="shared" si="10"/>
        <v>0</v>
      </c>
    </row>
    <row r="125" spans="1:16" ht="15">
      <c r="A125" s="16" t="s">
        <v>48</v>
      </c>
      <c r="B125" s="30">
        <f>SUM(B115:B124)</f>
        <v>0</v>
      </c>
      <c r="C125" s="30">
        <f aca="true" t="shared" si="12" ref="C125:M125">SUM(C115:C124)</f>
        <v>0</v>
      </c>
      <c r="D125" s="30">
        <f t="shared" si="12"/>
        <v>0</v>
      </c>
      <c r="E125" s="30">
        <f t="shared" si="12"/>
        <v>0</v>
      </c>
      <c r="F125" s="30">
        <f t="shared" si="12"/>
        <v>0</v>
      </c>
      <c r="G125" s="30">
        <f t="shared" si="12"/>
        <v>0</v>
      </c>
      <c r="H125" s="30">
        <f t="shared" si="12"/>
        <v>0</v>
      </c>
      <c r="I125" s="30">
        <f t="shared" si="12"/>
        <v>0</v>
      </c>
      <c r="J125" s="30">
        <f t="shared" si="12"/>
        <v>0</v>
      </c>
      <c r="K125" s="30">
        <f t="shared" si="12"/>
        <v>0</v>
      </c>
      <c r="L125" s="30">
        <f t="shared" si="12"/>
        <v>0</v>
      </c>
      <c r="M125" s="30">
        <f t="shared" si="12"/>
        <v>0</v>
      </c>
      <c r="N125" s="30">
        <f>SUM(N115:N124)</f>
        <v>0</v>
      </c>
      <c r="O125" s="30">
        <f>SUM(O115:O124)</f>
        <v>0</v>
      </c>
      <c r="P125" s="29">
        <f>SUM(B125:O125)</f>
        <v>0</v>
      </c>
    </row>
    <row r="126" spans="1:16" ht="15">
      <c r="A126" s="16" t="s">
        <v>37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29">
        <f t="shared" si="10"/>
        <v>0</v>
      </c>
    </row>
    <row r="127" spans="1:16" ht="15">
      <c r="A127" s="16" t="s">
        <v>38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29">
        <f t="shared" si="10"/>
        <v>0</v>
      </c>
    </row>
    <row r="128" spans="1:16" ht="15">
      <c r="A128" s="16" t="s">
        <v>39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29">
        <f t="shared" si="10"/>
        <v>0</v>
      </c>
    </row>
    <row r="129" spans="1:16" ht="15">
      <c r="A129" s="16" t="s">
        <v>40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29">
        <f>SUM(B129:O129)</f>
        <v>0</v>
      </c>
    </row>
    <row r="130" spans="1:16" ht="15">
      <c r="A130" s="16" t="s">
        <v>41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29">
        <f t="shared" si="10"/>
        <v>0</v>
      </c>
    </row>
    <row r="131" spans="1:16" ht="15">
      <c r="A131" s="16" t="s">
        <v>42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29">
        <f t="shared" si="10"/>
        <v>0</v>
      </c>
    </row>
    <row r="132" spans="1:16" ht="15">
      <c r="A132" s="16" t="s">
        <v>43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29">
        <f t="shared" si="10"/>
        <v>0</v>
      </c>
    </row>
    <row r="133" spans="1:16" ht="15">
      <c r="A133" s="16" t="s">
        <v>44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29">
        <f t="shared" si="10"/>
        <v>0</v>
      </c>
    </row>
    <row r="134" spans="1:16" ht="15">
      <c r="A134" s="16" t="s">
        <v>45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29">
        <f t="shared" si="10"/>
        <v>0</v>
      </c>
    </row>
    <row r="135" spans="1:16" ht="15">
      <c r="A135" s="16" t="s">
        <v>46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29">
        <f>SUM(B135:O135)</f>
        <v>0</v>
      </c>
    </row>
    <row r="136" spans="1:16" ht="15">
      <c r="A136" s="16" t="s">
        <v>47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29">
        <f>SUM(B136:O136)</f>
        <v>0</v>
      </c>
    </row>
    <row r="137" spans="1:16" ht="15">
      <c r="A137" s="16" t="s">
        <v>48</v>
      </c>
      <c r="B137" s="30">
        <f>SUM(B126:B136)</f>
        <v>0</v>
      </c>
      <c r="C137" s="30">
        <f aca="true" t="shared" si="13" ref="C137:N137">SUM(C126:C136)</f>
        <v>0</v>
      </c>
      <c r="D137" s="30">
        <f>SUM(D126:D136)</f>
        <v>0</v>
      </c>
      <c r="E137" s="30">
        <f>SUM(E126:E136)</f>
        <v>0</v>
      </c>
      <c r="F137" s="30">
        <f t="shared" si="13"/>
        <v>0</v>
      </c>
      <c r="G137" s="30">
        <f>SUM(G126:G136)</f>
        <v>0</v>
      </c>
      <c r="H137" s="30">
        <f t="shared" si="13"/>
        <v>0</v>
      </c>
      <c r="I137" s="30">
        <f t="shared" si="13"/>
        <v>0</v>
      </c>
      <c r="J137" s="30">
        <f>SUM(J126:J136)</f>
        <v>0</v>
      </c>
      <c r="K137" s="30">
        <f t="shared" si="13"/>
        <v>0</v>
      </c>
      <c r="L137" s="30">
        <f>SUM(L126:L136)</f>
        <v>0</v>
      </c>
      <c r="M137" s="30">
        <f>SUM(M126:M136)</f>
        <v>0</v>
      </c>
      <c r="N137" s="30">
        <f t="shared" si="13"/>
        <v>0</v>
      </c>
      <c r="O137" s="30">
        <f>SUM(O126:O136)</f>
        <v>0</v>
      </c>
      <c r="P137" s="29">
        <f>SUM(B137:O137)</f>
        <v>0</v>
      </c>
    </row>
    <row r="138" spans="1:16" ht="15">
      <c r="A138" s="16" t="s">
        <v>62</v>
      </c>
      <c r="B138" s="18">
        <f aca="true" t="shared" si="14" ref="B138:O138">B114+B125+B137</f>
        <v>0</v>
      </c>
      <c r="C138" s="18">
        <f t="shared" si="14"/>
        <v>0</v>
      </c>
      <c r="D138" s="18">
        <f t="shared" si="14"/>
        <v>0</v>
      </c>
      <c r="E138" s="18">
        <f t="shared" si="14"/>
        <v>0</v>
      </c>
      <c r="F138" s="18">
        <f t="shared" si="14"/>
        <v>0</v>
      </c>
      <c r="G138" s="18">
        <f t="shared" si="14"/>
        <v>0</v>
      </c>
      <c r="H138" s="18">
        <f t="shared" si="14"/>
        <v>0</v>
      </c>
      <c r="I138" s="18">
        <f t="shared" si="14"/>
        <v>0</v>
      </c>
      <c r="J138" s="18">
        <f t="shared" si="14"/>
        <v>0</v>
      </c>
      <c r="K138" s="18">
        <f t="shared" si="14"/>
        <v>0</v>
      </c>
      <c r="L138" s="18">
        <f t="shared" si="14"/>
        <v>0</v>
      </c>
      <c r="M138" s="18">
        <f t="shared" si="14"/>
        <v>0</v>
      </c>
      <c r="N138" s="18">
        <f t="shared" si="14"/>
        <v>0</v>
      </c>
      <c r="O138" s="18">
        <f t="shared" si="14"/>
        <v>0</v>
      </c>
      <c r="P138" s="32">
        <f>SUM(B138:O138)</f>
        <v>0</v>
      </c>
    </row>
    <row r="139" spans="1:16" ht="16.5">
      <c r="A139" s="54" t="s">
        <v>99</v>
      </c>
      <c r="B139" s="54"/>
      <c r="C139" s="54"/>
      <c r="D139" s="54"/>
      <c r="E139" s="54"/>
      <c r="F139" s="54"/>
      <c r="G139" s="54"/>
      <c r="H139" s="54" t="s">
        <v>100</v>
      </c>
      <c r="I139" s="54"/>
      <c r="J139" s="54"/>
      <c r="K139" s="35"/>
      <c r="L139" s="35" t="s">
        <v>101</v>
      </c>
      <c r="M139" s="35"/>
      <c r="N139" s="35"/>
      <c r="O139" s="35"/>
      <c r="P139" s="35"/>
    </row>
    <row r="140" spans="1:16" ht="16.5">
      <c r="A140" s="61" t="s">
        <v>59</v>
      </c>
      <c r="B140" s="61"/>
      <c r="C140" s="61"/>
      <c r="D140" s="61"/>
      <c r="E140" s="61"/>
      <c r="F140" s="61"/>
      <c r="G140" s="61"/>
      <c r="H140" s="78" t="s">
        <v>49</v>
      </c>
      <c r="I140" s="79"/>
      <c r="J140" s="8">
        <f>_xlfn.COUNTIFS(P104:P113,"&gt;=0",P104:P113,"&lt;=9")+_xlfn.COUNTIFS(P115:P124,"&gt;=0",P115:P124,"&lt;=9")+_xlfn.COUNTIFS(P126:P136,"&gt;=0",P126:P136,"&lt;=9")</f>
        <v>31</v>
      </c>
      <c r="K140" s="12"/>
      <c r="L140" s="60" t="s">
        <v>51</v>
      </c>
      <c r="M140" s="60"/>
      <c r="N140" s="9">
        <f>_xlfn.COUNTIFS(P104:P113,"&gt;=605",P104:P113,"&lt;=904")+_xlfn.COUNTIFS(P115:P124,"&gt;=605",P115:P124,"&lt;=904")+_xlfn.COUNTIFS(P126:P136,"&gt;=605",P126:P136,"&lt;=904")</f>
        <v>0</v>
      </c>
      <c r="O140" s="46"/>
      <c r="P140" s="46"/>
    </row>
    <row r="141" spans="1:16" ht="16.5">
      <c r="A141" s="56" t="s">
        <v>103</v>
      </c>
      <c r="B141" s="56"/>
      <c r="C141" s="55"/>
      <c r="D141" s="55"/>
      <c r="E141" s="55"/>
      <c r="F141" s="55"/>
      <c r="G141" s="47"/>
      <c r="H141" s="65" t="s">
        <v>60</v>
      </c>
      <c r="I141" s="66"/>
      <c r="J141" s="8">
        <f>_xlfn.COUNTIFS(P104:P113,"&gt;=10",P104:P113,"&lt;=334")+_xlfn.COUNTIFS(P115:P124,"&gt;=10",P115:P124,"&lt;=334")+_xlfn.COUNTIFS(P126:P136,"&gt;=10",P126:P136,"&lt;=334")</f>
        <v>0</v>
      </c>
      <c r="K141" s="12"/>
      <c r="L141" s="20" t="s">
        <v>50</v>
      </c>
      <c r="M141" s="20"/>
      <c r="N141" s="8">
        <f>_xlfn.COUNTIFS(P104:P113,"&gt;=905")+_xlfn.COUNTIFS(P115:P124,"&gt;=905")+_xlfn.COUNTIFS(P126:P136,"&gt;=905")</f>
        <v>0</v>
      </c>
      <c r="O141" s="46"/>
      <c r="P141" s="46"/>
    </row>
    <row r="142" spans="1:16" ht="16.5">
      <c r="A142" s="56"/>
      <c r="B142" s="56"/>
      <c r="C142" s="55"/>
      <c r="D142" s="55"/>
      <c r="E142" s="55"/>
      <c r="F142" s="55"/>
      <c r="G142" s="47"/>
      <c r="H142" s="65" t="s">
        <v>61</v>
      </c>
      <c r="I142" s="66"/>
      <c r="J142" s="8">
        <f>_xlfn.COUNTIFS(P104:P113,"&gt;=335",P104:P113,"&lt;=604")+_xlfn.COUNTIFS(P115:P124,"&gt;=335",P115:P124,"&lt;=604")+_xlfn.COUNTIFS(P126:P136,"&gt;=335",P126:P136,"&lt;=604")</f>
        <v>0</v>
      </c>
      <c r="K142" s="10"/>
      <c r="L142" s="10"/>
      <c r="M142" s="10"/>
      <c r="N142" s="10"/>
      <c r="O142" s="46"/>
      <c r="P142" s="46"/>
    </row>
    <row r="143" spans="1:16" ht="15">
      <c r="A143" s="57" t="s">
        <v>52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12"/>
      <c r="N143" s="12"/>
      <c r="O143" s="12"/>
      <c r="P143" s="12"/>
    </row>
    <row r="144" spans="1:16" ht="16.5">
      <c r="A144" s="58" t="s">
        <v>53</v>
      </c>
      <c r="B144" s="58"/>
      <c r="C144" s="58"/>
      <c r="D144" s="46"/>
      <c r="E144" s="46"/>
      <c r="F144" s="46"/>
      <c r="G144" s="46"/>
      <c r="H144" s="46"/>
      <c r="I144" s="46"/>
      <c r="J144" s="46"/>
      <c r="K144" s="46"/>
      <c r="L144" s="46"/>
      <c r="M144" s="59" t="s">
        <v>56</v>
      </c>
      <c r="N144" s="59"/>
      <c r="O144" s="59"/>
      <c r="P144" s="59"/>
    </row>
    <row r="145" spans="1:16" ht="15.75">
      <c r="A145" s="67" t="s">
        <v>54</v>
      </c>
      <c r="B145" s="67"/>
      <c r="C145" s="67"/>
      <c r="D145" s="67"/>
      <c r="E145" s="67"/>
      <c r="F145" s="67"/>
      <c r="G145" s="67"/>
      <c r="H145" s="67"/>
      <c r="I145" s="33"/>
      <c r="J145" s="33"/>
      <c r="K145" s="33"/>
      <c r="L145" s="33"/>
      <c r="M145" s="13"/>
      <c r="N145" s="13"/>
      <c r="O145" s="13"/>
      <c r="P145" s="13"/>
    </row>
    <row r="146" spans="1:16" ht="15.75">
      <c r="A146" s="67" t="s">
        <v>55</v>
      </c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13"/>
      <c r="N146" s="13"/>
      <c r="O146" s="13"/>
      <c r="P146" s="13"/>
    </row>
    <row r="147" spans="1:16" ht="15.75">
      <c r="A147" s="77" t="s">
        <v>63</v>
      </c>
      <c r="B147" s="77"/>
      <c r="C147" s="77"/>
      <c r="D147" s="77"/>
      <c r="E147" s="77"/>
      <c r="F147" s="77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9.5">
      <c r="A148" s="69" t="s">
        <v>58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</row>
    <row r="149" spans="1:16" ht="19.5">
      <c r="A149" s="49" t="s">
        <v>102</v>
      </c>
      <c r="B149" s="49"/>
      <c r="C149" s="49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1" t="s">
        <v>116</v>
      </c>
      <c r="O149" s="51"/>
      <c r="P149" s="36"/>
    </row>
    <row r="150" spans="1:16" ht="16.5">
      <c r="A150" s="68" t="s">
        <v>57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1:16" ht="19.5">
      <c r="A151" s="44"/>
      <c r="B151" s="12"/>
      <c r="C151" s="12"/>
      <c r="D151" s="12"/>
      <c r="E151" s="12"/>
      <c r="F151" s="53">
        <v>2022</v>
      </c>
      <c r="G151" s="53"/>
      <c r="H151" s="52" t="s">
        <v>112</v>
      </c>
      <c r="I151" s="52"/>
      <c r="J151" s="52"/>
      <c r="K151" s="52"/>
      <c r="L151" s="52"/>
      <c r="M151" s="52"/>
      <c r="N151" s="12"/>
      <c r="O151" s="12"/>
      <c r="P151" s="12"/>
    </row>
    <row r="152" spans="1:16" ht="15" customHeight="1">
      <c r="A152" s="70" t="s">
        <v>0</v>
      </c>
      <c r="B152" s="73" t="s">
        <v>16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29" t="s">
        <v>15</v>
      </c>
    </row>
    <row r="153" spans="1:16" ht="15" customHeight="1">
      <c r="A153" s="70"/>
      <c r="B153" s="6" t="s">
        <v>1</v>
      </c>
      <c r="C153" s="6" t="s">
        <v>2</v>
      </c>
      <c r="D153" s="6" t="s">
        <v>3</v>
      </c>
      <c r="E153" s="6" t="s">
        <v>4</v>
      </c>
      <c r="F153" s="6" t="s">
        <v>5</v>
      </c>
      <c r="G153" s="6" t="s">
        <v>6</v>
      </c>
      <c r="H153" s="6" t="s">
        <v>7</v>
      </c>
      <c r="I153" s="6" t="s">
        <v>8</v>
      </c>
      <c r="J153" s="6" t="s">
        <v>9</v>
      </c>
      <c r="K153" s="6" t="s">
        <v>10</v>
      </c>
      <c r="L153" s="6" t="s">
        <v>11</v>
      </c>
      <c r="M153" s="6" t="s">
        <v>12</v>
      </c>
      <c r="N153" s="6" t="s">
        <v>13</v>
      </c>
      <c r="O153" s="6" t="s">
        <v>14</v>
      </c>
      <c r="P153" s="5"/>
    </row>
    <row r="154" spans="1:16" ht="15">
      <c r="A154" s="17" t="s">
        <v>17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29">
        <f>SUM(B154:O154)</f>
        <v>0</v>
      </c>
    </row>
    <row r="155" spans="1:16" ht="15">
      <c r="A155" s="17" t="s">
        <v>18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29">
        <f aca="true" t="shared" si="15" ref="P155:P185">SUM(B155:O155)</f>
        <v>0</v>
      </c>
    </row>
    <row r="156" spans="1:16" ht="15">
      <c r="A156" s="17" t="s">
        <v>19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29">
        <f t="shared" si="15"/>
        <v>0</v>
      </c>
    </row>
    <row r="157" spans="1:16" ht="15">
      <c r="A157" s="17" t="s">
        <v>20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29">
        <f t="shared" si="15"/>
        <v>0</v>
      </c>
    </row>
    <row r="158" spans="1:16" ht="15">
      <c r="A158" s="17" t="s">
        <v>21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29">
        <f t="shared" si="15"/>
        <v>0</v>
      </c>
    </row>
    <row r="159" spans="1:16" ht="15">
      <c r="A159" s="17" t="s">
        <v>22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29">
        <f t="shared" si="15"/>
        <v>0</v>
      </c>
    </row>
    <row r="160" spans="1:16" ht="15">
      <c r="A160" s="17" t="s">
        <v>23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29">
        <f t="shared" si="15"/>
        <v>0</v>
      </c>
    </row>
    <row r="161" spans="1:16" ht="15">
      <c r="A161" s="17" t="s">
        <v>24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29">
        <f t="shared" si="15"/>
        <v>0</v>
      </c>
    </row>
    <row r="162" spans="1:16" ht="15">
      <c r="A162" s="17" t="s">
        <v>25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29">
        <f t="shared" si="15"/>
        <v>0</v>
      </c>
    </row>
    <row r="163" spans="1:16" ht="15">
      <c r="A163" s="17" t="s">
        <v>26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29">
        <f t="shared" si="15"/>
        <v>0</v>
      </c>
    </row>
    <row r="164" spans="1:16" ht="15">
      <c r="A164" s="17" t="s">
        <v>48</v>
      </c>
      <c r="B164" s="30">
        <f>SUM(B154:B163)</f>
        <v>0</v>
      </c>
      <c r="C164" s="30">
        <f aca="true" t="shared" si="16" ref="C164:O164">SUM(C154:C163)</f>
        <v>0</v>
      </c>
      <c r="D164" s="30">
        <f t="shared" si="16"/>
        <v>0</v>
      </c>
      <c r="E164" s="30">
        <f t="shared" si="16"/>
        <v>0</v>
      </c>
      <c r="F164" s="30">
        <f t="shared" si="16"/>
        <v>0</v>
      </c>
      <c r="G164" s="30">
        <f t="shared" si="16"/>
        <v>0</v>
      </c>
      <c r="H164" s="30">
        <f t="shared" si="16"/>
        <v>0</v>
      </c>
      <c r="I164" s="30">
        <f t="shared" si="16"/>
        <v>0</v>
      </c>
      <c r="J164" s="30">
        <f t="shared" si="16"/>
        <v>0</v>
      </c>
      <c r="K164" s="30">
        <f t="shared" si="16"/>
        <v>0</v>
      </c>
      <c r="L164" s="30">
        <f t="shared" si="16"/>
        <v>0</v>
      </c>
      <c r="M164" s="30">
        <f t="shared" si="16"/>
        <v>0</v>
      </c>
      <c r="N164" s="30">
        <f t="shared" si="16"/>
        <v>0</v>
      </c>
      <c r="O164" s="30">
        <f t="shared" si="16"/>
        <v>0</v>
      </c>
      <c r="P164" s="29">
        <f t="shared" si="15"/>
        <v>0</v>
      </c>
    </row>
    <row r="165" spans="1:16" ht="15">
      <c r="A165" s="17" t="s">
        <v>27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29">
        <f t="shared" si="15"/>
        <v>0</v>
      </c>
    </row>
    <row r="166" spans="1:16" ht="15">
      <c r="A166" s="17" t="s">
        <v>28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29">
        <f t="shared" si="15"/>
        <v>0</v>
      </c>
    </row>
    <row r="167" spans="1:16" ht="15">
      <c r="A167" s="17" t="s">
        <v>29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29">
        <f t="shared" si="15"/>
        <v>0</v>
      </c>
    </row>
    <row r="168" spans="1:16" ht="15">
      <c r="A168" s="17" t="s">
        <v>30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29">
        <f t="shared" si="15"/>
        <v>0</v>
      </c>
    </row>
    <row r="169" spans="1:16" ht="15">
      <c r="A169" s="17" t="s">
        <v>31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29">
        <f t="shared" si="15"/>
        <v>0</v>
      </c>
    </row>
    <row r="170" spans="1:16" ht="15">
      <c r="A170" s="17" t="s">
        <v>32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29">
        <f t="shared" si="15"/>
        <v>0</v>
      </c>
    </row>
    <row r="171" spans="1:16" ht="15">
      <c r="A171" s="17" t="s">
        <v>33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29">
        <f t="shared" si="15"/>
        <v>0</v>
      </c>
    </row>
    <row r="172" spans="1:16" ht="15">
      <c r="A172" s="17" t="s">
        <v>34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29">
        <f t="shared" si="15"/>
        <v>0</v>
      </c>
    </row>
    <row r="173" spans="1:16" ht="15">
      <c r="A173" s="17" t="s">
        <v>35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29">
        <f t="shared" si="15"/>
        <v>0</v>
      </c>
    </row>
    <row r="174" spans="1:16" ht="15">
      <c r="A174" s="17" t="s">
        <v>36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29">
        <f t="shared" si="15"/>
        <v>0</v>
      </c>
    </row>
    <row r="175" spans="1:16" ht="15">
      <c r="A175" s="17" t="s">
        <v>48</v>
      </c>
      <c r="B175" s="30">
        <f>SUM(B165:B174)</f>
        <v>0</v>
      </c>
      <c r="C175" s="30">
        <f aca="true" t="shared" si="17" ref="C175:M175">SUM(C165:C174)</f>
        <v>0</v>
      </c>
      <c r="D175" s="30">
        <f t="shared" si="17"/>
        <v>0</v>
      </c>
      <c r="E175" s="30">
        <f t="shared" si="17"/>
        <v>0</v>
      </c>
      <c r="F175" s="30">
        <f t="shared" si="17"/>
        <v>0</v>
      </c>
      <c r="G175" s="30">
        <f t="shared" si="17"/>
        <v>0</v>
      </c>
      <c r="H175" s="30">
        <f t="shared" si="17"/>
        <v>0</v>
      </c>
      <c r="I175" s="30">
        <f t="shared" si="17"/>
        <v>0</v>
      </c>
      <c r="J175" s="30">
        <f t="shared" si="17"/>
        <v>0</v>
      </c>
      <c r="K175" s="30">
        <f t="shared" si="17"/>
        <v>0</v>
      </c>
      <c r="L175" s="30">
        <f>SUM(L165:L174)</f>
        <v>0</v>
      </c>
      <c r="M175" s="30">
        <f t="shared" si="17"/>
        <v>0</v>
      </c>
      <c r="N175" s="30">
        <f>SUM(N165:N174)</f>
        <v>0</v>
      </c>
      <c r="O175" s="30">
        <f>SUM(O165:O174)</f>
        <v>0</v>
      </c>
      <c r="P175" s="29">
        <f t="shared" si="15"/>
        <v>0</v>
      </c>
    </row>
    <row r="176" spans="1:16" ht="15">
      <c r="A176" s="17" t="s">
        <v>37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29">
        <f t="shared" si="15"/>
        <v>0</v>
      </c>
    </row>
    <row r="177" spans="1:16" ht="15">
      <c r="A177" s="17" t="s">
        <v>38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29">
        <f t="shared" si="15"/>
        <v>0</v>
      </c>
    </row>
    <row r="178" spans="1:16" ht="15">
      <c r="A178" s="17" t="s">
        <v>39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29">
        <f t="shared" si="15"/>
        <v>0</v>
      </c>
    </row>
    <row r="179" spans="1:16" ht="15">
      <c r="A179" s="17" t="s">
        <v>40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29">
        <f>SUM(B179:O179)</f>
        <v>0</v>
      </c>
    </row>
    <row r="180" spans="1:16" ht="15">
      <c r="A180" s="17" t="s">
        <v>41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29">
        <f t="shared" si="15"/>
        <v>0</v>
      </c>
    </row>
    <row r="181" spans="1:16" ht="15">
      <c r="A181" s="17" t="s">
        <v>42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29">
        <f t="shared" si="15"/>
        <v>0</v>
      </c>
    </row>
    <row r="182" spans="1:16" ht="15">
      <c r="A182" s="17" t="s">
        <v>43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29">
        <f t="shared" si="15"/>
        <v>0</v>
      </c>
    </row>
    <row r="183" spans="1:16" ht="15">
      <c r="A183" s="17" t="s">
        <v>44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29">
        <f t="shared" si="15"/>
        <v>0</v>
      </c>
    </row>
    <row r="184" spans="1:16" ht="15">
      <c r="A184" s="17" t="s">
        <v>45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29">
        <f t="shared" si="15"/>
        <v>0</v>
      </c>
    </row>
    <row r="185" spans="1:16" ht="15">
      <c r="A185" s="17" t="s">
        <v>46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29">
        <f t="shared" si="15"/>
        <v>0</v>
      </c>
    </row>
    <row r="186" spans="1:16" ht="15">
      <c r="A186" s="17" t="s">
        <v>48</v>
      </c>
      <c r="B186" s="30">
        <f aca="true" t="shared" si="18" ref="B186:O186">SUM(B176:B185)</f>
        <v>0</v>
      </c>
      <c r="C186" s="30">
        <f t="shared" si="18"/>
        <v>0</v>
      </c>
      <c r="D186" s="30">
        <f t="shared" si="18"/>
        <v>0</v>
      </c>
      <c r="E186" s="30">
        <f t="shared" si="18"/>
        <v>0</v>
      </c>
      <c r="F186" s="30">
        <f t="shared" si="18"/>
        <v>0</v>
      </c>
      <c r="G186" s="30">
        <f t="shared" si="18"/>
        <v>0</v>
      </c>
      <c r="H186" s="30">
        <f>SUM(H176:H185)</f>
        <v>0</v>
      </c>
      <c r="I186" s="30">
        <f t="shared" si="18"/>
        <v>0</v>
      </c>
      <c r="J186" s="30">
        <f>SUM(J176:J185)</f>
        <v>0</v>
      </c>
      <c r="K186" s="30">
        <f>SUM(K176:K185)</f>
        <v>0</v>
      </c>
      <c r="L186" s="30">
        <f>SUM(L176:L185)</f>
        <v>0</v>
      </c>
      <c r="M186" s="30">
        <f t="shared" si="18"/>
        <v>0</v>
      </c>
      <c r="N186" s="30">
        <f t="shared" si="18"/>
        <v>0</v>
      </c>
      <c r="O186" s="30">
        <f t="shared" si="18"/>
        <v>0</v>
      </c>
      <c r="P186" s="29">
        <f>SUM(B186:O186)</f>
        <v>0</v>
      </c>
    </row>
    <row r="187" spans="1:16" ht="15">
      <c r="A187" s="17" t="s">
        <v>62</v>
      </c>
      <c r="B187" s="31">
        <f aca="true" t="shared" si="19" ref="B187:N187">B164+B175+B186</f>
        <v>0</v>
      </c>
      <c r="C187" s="31">
        <f t="shared" si="19"/>
        <v>0</v>
      </c>
      <c r="D187" s="31">
        <f t="shared" si="19"/>
        <v>0</v>
      </c>
      <c r="E187" s="31">
        <f t="shared" si="19"/>
        <v>0</v>
      </c>
      <c r="F187" s="31">
        <f t="shared" si="19"/>
        <v>0</v>
      </c>
      <c r="G187" s="31">
        <f t="shared" si="19"/>
        <v>0</v>
      </c>
      <c r="H187" s="31">
        <f t="shared" si="19"/>
        <v>0</v>
      </c>
      <c r="I187" s="31">
        <f t="shared" si="19"/>
        <v>0</v>
      </c>
      <c r="J187" s="31">
        <f t="shared" si="19"/>
        <v>0</v>
      </c>
      <c r="K187" s="31">
        <f>K164+K175+K186</f>
        <v>0</v>
      </c>
      <c r="L187" s="31">
        <f t="shared" si="19"/>
        <v>0</v>
      </c>
      <c r="M187" s="31">
        <f t="shared" si="19"/>
        <v>0</v>
      </c>
      <c r="N187" s="31">
        <f t="shared" si="19"/>
        <v>0</v>
      </c>
      <c r="O187" s="31">
        <f>O164+O175+O186</f>
        <v>0</v>
      </c>
      <c r="P187" s="32">
        <f>SUM(B187:O187)</f>
        <v>0</v>
      </c>
    </row>
    <row r="188" spans="1:16" ht="16.5">
      <c r="A188" s="54" t="s">
        <v>99</v>
      </c>
      <c r="B188" s="54"/>
      <c r="C188" s="54"/>
      <c r="D188" s="54"/>
      <c r="E188" s="54"/>
      <c r="F188" s="54"/>
      <c r="G188" s="54"/>
      <c r="H188" s="54" t="s">
        <v>100</v>
      </c>
      <c r="I188" s="54"/>
      <c r="J188" s="54"/>
      <c r="K188" s="35"/>
      <c r="L188" s="35" t="s">
        <v>101</v>
      </c>
      <c r="M188" s="35"/>
      <c r="N188" s="35"/>
      <c r="O188" s="35"/>
      <c r="P188" s="35"/>
    </row>
    <row r="189" spans="1:16" ht="16.5">
      <c r="A189" s="61" t="s">
        <v>59</v>
      </c>
      <c r="B189" s="61"/>
      <c r="C189" s="61"/>
      <c r="D189" s="61"/>
      <c r="E189" s="61"/>
      <c r="F189" s="61"/>
      <c r="G189" s="61"/>
      <c r="H189" s="78" t="s">
        <v>49</v>
      </c>
      <c r="I189" s="79"/>
      <c r="J189" s="8">
        <f>_xlfn.COUNTIFS(P154:P163,"&gt;=0",P154:P163,"&lt;=9")+_xlfn.COUNTIFS(P165:P174,"&gt;=0",P165:P174,"&lt;=9")+_xlfn.COUNTIFS(P176:P185,"&gt;=0",P176:P185,"&lt;=9")</f>
        <v>30</v>
      </c>
      <c r="K189" s="12"/>
      <c r="L189" s="60" t="s">
        <v>51</v>
      </c>
      <c r="M189" s="60"/>
      <c r="N189" s="9">
        <f>_xlfn.COUNTIFS(P154:P163,"&gt;=605",P154:P163,"&lt;=904")+_xlfn.COUNTIFS(P165:P174,"&gt;=605",P165:P174,"&lt;=904")+_xlfn.COUNTIFS(P176:P185,"&gt;=605",P176:P185,"&lt;=904")</f>
        <v>0</v>
      </c>
      <c r="O189" s="46"/>
      <c r="P189" s="46"/>
    </row>
    <row r="190" spans="1:16" ht="16.5">
      <c r="A190" s="56" t="s">
        <v>103</v>
      </c>
      <c r="B190" s="56"/>
      <c r="C190" s="55"/>
      <c r="D190" s="55"/>
      <c r="E190" s="55"/>
      <c r="F190" s="55"/>
      <c r="G190" s="47"/>
      <c r="H190" s="65" t="s">
        <v>60</v>
      </c>
      <c r="I190" s="66"/>
      <c r="J190" s="8">
        <f>_xlfn.COUNTIFS(P154:P163,"&gt;=10",P154:P163,"&lt;=334")+_xlfn.COUNTIFS(P165:P174,"&gt;=10",P165:P174,"&lt;=334")+_xlfn.COUNTIFS(P176:P185,"&gt;=10",P176:P185,"&lt;=334")</f>
        <v>0</v>
      </c>
      <c r="K190" s="12"/>
      <c r="L190" s="20" t="s">
        <v>50</v>
      </c>
      <c r="M190" s="20"/>
      <c r="N190" s="8">
        <f>_xlfn.COUNTIFS(P154:P163,"&gt;=905")+_xlfn.COUNTIFS(P165:P174,"&gt;=905")+_xlfn.COUNTIFS(P176:P185,"&gt;=905")</f>
        <v>0</v>
      </c>
      <c r="O190" s="46"/>
      <c r="P190" s="46"/>
    </row>
    <row r="191" spans="1:16" ht="16.5">
      <c r="A191" s="56"/>
      <c r="B191" s="56"/>
      <c r="C191" s="55"/>
      <c r="D191" s="55"/>
      <c r="E191" s="55"/>
      <c r="F191" s="55"/>
      <c r="G191" s="47"/>
      <c r="H191" s="65" t="s">
        <v>61</v>
      </c>
      <c r="I191" s="66"/>
      <c r="J191" s="8">
        <f>_xlfn.COUNTIFS(P154:P163,"&gt;=335",P154:P163,"&lt;=604")+_xlfn.COUNTIFS(P165:P174,"&gt;=335",P165:P174,"&lt;=604")+_xlfn.COUNTIFS(P176:P185,"&gt;=335",P176:P185,"&lt;=604")</f>
        <v>0</v>
      </c>
      <c r="K191" s="10"/>
      <c r="L191" s="10"/>
      <c r="M191" s="10"/>
      <c r="N191" s="10"/>
      <c r="O191" s="46"/>
      <c r="P191" s="46"/>
    </row>
    <row r="192" spans="1:16" ht="15">
      <c r="A192" s="57" t="s">
        <v>52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12"/>
      <c r="N192" s="12"/>
      <c r="O192" s="12"/>
      <c r="P192" s="12"/>
    </row>
    <row r="193" spans="1:16" ht="16.5">
      <c r="A193" s="58" t="s">
        <v>53</v>
      </c>
      <c r="B193" s="58"/>
      <c r="C193" s="58"/>
      <c r="D193" s="46"/>
      <c r="E193" s="46"/>
      <c r="F193" s="46"/>
      <c r="G193" s="46"/>
      <c r="H193" s="46"/>
      <c r="I193" s="46"/>
      <c r="J193" s="46"/>
      <c r="K193" s="46"/>
      <c r="L193" s="46"/>
      <c r="M193" s="59" t="s">
        <v>56</v>
      </c>
      <c r="N193" s="59"/>
      <c r="O193" s="59"/>
      <c r="P193" s="59"/>
    </row>
    <row r="194" spans="1:16" ht="15.75">
      <c r="A194" s="67" t="s">
        <v>54</v>
      </c>
      <c r="B194" s="67"/>
      <c r="C194" s="67"/>
      <c r="D194" s="67"/>
      <c r="E194" s="67"/>
      <c r="F194" s="67"/>
      <c r="G194" s="67"/>
      <c r="H194" s="67"/>
      <c r="I194" s="33"/>
      <c r="J194" s="33"/>
      <c r="K194" s="33"/>
      <c r="L194" s="33"/>
      <c r="M194" s="13"/>
      <c r="N194" s="13"/>
      <c r="O194" s="13"/>
      <c r="P194" s="13"/>
    </row>
    <row r="195" spans="1:16" ht="15.75">
      <c r="A195" s="67" t="s">
        <v>55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13"/>
      <c r="N195" s="13"/>
      <c r="O195" s="13"/>
      <c r="P195" s="13"/>
    </row>
    <row r="196" spans="1:16" ht="15.75">
      <c r="A196" s="77" t="s">
        <v>63</v>
      </c>
      <c r="B196" s="77"/>
      <c r="C196" s="77"/>
      <c r="D196" s="77"/>
      <c r="E196" s="77"/>
      <c r="F196" s="77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9.5">
      <c r="A197" s="69" t="s">
        <v>58</v>
      </c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</row>
    <row r="198" spans="1:16" ht="19.5">
      <c r="A198" s="49" t="s">
        <v>102</v>
      </c>
      <c r="B198" s="49"/>
      <c r="C198" s="49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1" t="s">
        <v>116</v>
      </c>
      <c r="O198" s="51"/>
      <c r="P198" s="36"/>
    </row>
    <row r="199" spans="1:16" ht="16.5">
      <c r="A199" s="68" t="s">
        <v>57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</row>
    <row r="200" spans="1:16" ht="19.5">
      <c r="A200" s="44"/>
      <c r="B200" s="12"/>
      <c r="C200" s="12"/>
      <c r="D200" s="12"/>
      <c r="E200" s="12"/>
      <c r="F200" s="53">
        <v>2022</v>
      </c>
      <c r="G200" s="53"/>
      <c r="H200" s="52" t="s">
        <v>111</v>
      </c>
      <c r="I200" s="52"/>
      <c r="J200" s="52"/>
      <c r="K200" s="52"/>
      <c r="L200" s="52"/>
      <c r="M200" s="52"/>
      <c r="N200" s="12"/>
      <c r="O200" s="12"/>
      <c r="P200" s="12"/>
    </row>
    <row r="201" spans="1:16" ht="18">
      <c r="A201" s="70" t="s">
        <v>0</v>
      </c>
      <c r="B201" s="73" t="s">
        <v>16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29" t="s">
        <v>15</v>
      </c>
    </row>
    <row r="202" spans="1:16" ht="15">
      <c r="A202" s="70"/>
      <c r="B202" s="6" t="s">
        <v>1</v>
      </c>
      <c r="C202" s="6" t="s">
        <v>2</v>
      </c>
      <c r="D202" s="6" t="s">
        <v>3</v>
      </c>
      <c r="E202" s="6" t="s">
        <v>4</v>
      </c>
      <c r="F202" s="6" t="s">
        <v>5</v>
      </c>
      <c r="G202" s="6" t="s">
        <v>6</v>
      </c>
      <c r="H202" s="6" t="s">
        <v>7</v>
      </c>
      <c r="I202" s="6" t="s">
        <v>8</v>
      </c>
      <c r="J202" s="6" t="s">
        <v>9</v>
      </c>
      <c r="K202" s="6" t="s">
        <v>10</v>
      </c>
      <c r="L202" s="6" t="s">
        <v>11</v>
      </c>
      <c r="M202" s="6" t="s">
        <v>12</v>
      </c>
      <c r="N202" s="6" t="s">
        <v>13</v>
      </c>
      <c r="O202" s="6" t="s">
        <v>14</v>
      </c>
      <c r="P202" s="5"/>
    </row>
    <row r="203" spans="1:16" ht="15">
      <c r="A203" s="17" t="s">
        <v>17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29">
        <f>SUM(B203:O203)</f>
        <v>0</v>
      </c>
    </row>
    <row r="204" spans="1:16" ht="15">
      <c r="A204" s="17" t="s">
        <v>18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29">
        <f aca="true" t="shared" si="20" ref="P204:P236">SUM(B204:O204)</f>
        <v>0</v>
      </c>
    </row>
    <row r="205" spans="1:16" ht="15">
      <c r="A205" s="17" t="s">
        <v>19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29">
        <f t="shared" si="20"/>
        <v>0</v>
      </c>
    </row>
    <row r="206" spans="1:16" ht="15">
      <c r="A206" s="17" t="s">
        <v>20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29">
        <f t="shared" si="20"/>
        <v>0</v>
      </c>
    </row>
    <row r="207" spans="1:16" ht="15">
      <c r="A207" s="17" t="s">
        <v>21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29">
        <f t="shared" si="20"/>
        <v>0</v>
      </c>
    </row>
    <row r="208" spans="1:16" ht="15">
      <c r="A208" s="17" t="s">
        <v>22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29">
        <f t="shared" si="20"/>
        <v>0</v>
      </c>
    </row>
    <row r="209" spans="1:16" ht="15">
      <c r="A209" s="17" t="s">
        <v>23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29">
        <f t="shared" si="20"/>
        <v>0</v>
      </c>
    </row>
    <row r="210" spans="1:16" ht="15">
      <c r="A210" s="17" t="s">
        <v>24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29">
        <f t="shared" si="20"/>
        <v>0</v>
      </c>
    </row>
    <row r="211" spans="1:16" ht="15">
      <c r="A211" s="17" t="s">
        <v>25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29">
        <f t="shared" si="20"/>
        <v>0</v>
      </c>
    </row>
    <row r="212" spans="1:16" ht="15">
      <c r="A212" s="17" t="s">
        <v>26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29">
        <f t="shared" si="20"/>
        <v>0</v>
      </c>
    </row>
    <row r="213" spans="1:16" ht="15">
      <c r="A213" s="17" t="s">
        <v>48</v>
      </c>
      <c r="B213" s="30">
        <f>SUM(B203:B212)</f>
        <v>0</v>
      </c>
      <c r="C213" s="30">
        <f aca="true" t="shared" si="21" ref="C213:O213">SUM(C203:C212)</f>
        <v>0</v>
      </c>
      <c r="D213" s="30">
        <f t="shared" si="21"/>
        <v>0</v>
      </c>
      <c r="E213" s="30">
        <f t="shared" si="21"/>
        <v>0</v>
      </c>
      <c r="F213" s="30">
        <f t="shared" si="21"/>
        <v>0</v>
      </c>
      <c r="G213" s="30">
        <f t="shared" si="21"/>
        <v>0</v>
      </c>
      <c r="H213" s="30">
        <f t="shared" si="21"/>
        <v>0</v>
      </c>
      <c r="I213" s="30">
        <f t="shared" si="21"/>
        <v>0</v>
      </c>
      <c r="J213" s="30">
        <f t="shared" si="21"/>
        <v>0</v>
      </c>
      <c r="K213" s="30">
        <f t="shared" si="21"/>
        <v>0</v>
      </c>
      <c r="L213" s="30">
        <f t="shared" si="21"/>
        <v>0</v>
      </c>
      <c r="M213" s="30">
        <f t="shared" si="21"/>
        <v>0</v>
      </c>
      <c r="N213" s="30">
        <f>SUM(N203:N212)</f>
        <v>0</v>
      </c>
      <c r="O213" s="30">
        <f t="shared" si="21"/>
        <v>0</v>
      </c>
      <c r="P213" s="29">
        <f t="shared" si="20"/>
        <v>0</v>
      </c>
    </row>
    <row r="214" spans="1:16" ht="15">
      <c r="A214" s="17" t="s">
        <v>27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29">
        <f t="shared" si="20"/>
        <v>0</v>
      </c>
    </row>
    <row r="215" spans="1:16" ht="15">
      <c r="A215" s="17" t="s">
        <v>28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29">
        <f t="shared" si="20"/>
        <v>0</v>
      </c>
    </row>
    <row r="216" spans="1:16" ht="15">
      <c r="A216" s="17" t="s">
        <v>29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29">
        <f t="shared" si="20"/>
        <v>0</v>
      </c>
    </row>
    <row r="217" spans="1:16" ht="15">
      <c r="A217" s="17" t="s">
        <v>30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29">
        <f t="shared" si="20"/>
        <v>0</v>
      </c>
    </row>
    <row r="218" spans="1:16" ht="15">
      <c r="A218" s="17" t="s">
        <v>31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29">
        <f t="shared" si="20"/>
        <v>0</v>
      </c>
    </row>
    <row r="219" spans="1:16" ht="15">
      <c r="A219" s="17" t="s">
        <v>32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29">
        <f t="shared" si="20"/>
        <v>0</v>
      </c>
    </row>
    <row r="220" spans="1:16" ht="15">
      <c r="A220" s="17" t="s">
        <v>33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29">
        <f t="shared" si="20"/>
        <v>0</v>
      </c>
    </row>
    <row r="221" spans="1:16" ht="15">
      <c r="A221" s="17" t="s">
        <v>34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29">
        <f t="shared" si="20"/>
        <v>0</v>
      </c>
    </row>
    <row r="222" spans="1:16" ht="15">
      <c r="A222" s="17" t="s">
        <v>35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29">
        <f t="shared" si="20"/>
        <v>0</v>
      </c>
    </row>
    <row r="223" spans="1:16" ht="15">
      <c r="A223" s="17" t="s">
        <v>36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29">
        <f t="shared" si="20"/>
        <v>0</v>
      </c>
    </row>
    <row r="224" spans="1:16" ht="15">
      <c r="A224" s="17" t="s">
        <v>48</v>
      </c>
      <c r="B224" s="30">
        <f>SUM(B214:B223)</f>
        <v>0</v>
      </c>
      <c r="C224" s="30">
        <f aca="true" t="shared" si="22" ref="C224:M224">SUM(C214:C223)</f>
        <v>0</v>
      </c>
      <c r="D224" s="30">
        <f t="shared" si="22"/>
        <v>0</v>
      </c>
      <c r="E224" s="30">
        <f t="shared" si="22"/>
        <v>0</v>
      </c>
      <c r="F224" s="30">
        <f t="shared" si="22"/>
        <v>0</v>
      </c>
      <c r="G224" s="30">
        <f t="shared" si="22"/>
        <v>0</v>
      </c>
      <c r="H224" s="30">
        <f t="shared" si="22"/>
        <v>0</v>
      </c>
      <c r="I224" s="30">
        <f t="shared" si="22"/>
        <v>0</v>
      </c>
      <c r="J224" s="30">
        <f t="shared" si="22"/>
        <v>0</v>
      </c>
      <c r="K224" s="30">
        <f t="shared" si="22"/>
        <v>0</v>
      </c>
      <c r="L224" s="30">
        <f t="shared" si="22"/>
        <v>0</v>
      </c>
      <c r="M224" s="30">
        <f t="shared" si="22"/>
        <v>0</v>
      </c>
      <c r="N224" s="30">
        <f>SUM(N214:N223)</f>
        <v>0</v>
      </c>
      <c r="O224" s="30">
        <f>SUM(O214:O223)</f>
        <v>0</v>
      </c>
      <c r="P224" s="29">
        <f t="shared" si="20"/>
        <v>0</v>
      </c>
    </row>
    <row r="225" spans="1:16" ht="15">
      <c r="A225" s="17" t="s">
        <v>37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29">
        <f t="shared" si="20"/>
        <v>0</v>
      </c>
    </row>
    <row r="226" spans="1:16" ht="15">
      <c r="A226" s="17" t="s">
        <v>38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29">
        <f t="shared" si="20"/>
        <v>0</v>
      </c>
    </row>
    <row r="227" spans="1:16" ht="15">
      <c r="A227" s="17" t="s">
        <v>39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29">
        <f t="shared" si="20"/>
        <v>0</v>
      </c>
    </row>
    <row r="228" spans="1:16" ht="15">
      <c r="A228" s="17" t="s">
        <v>40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29">
        <f t="shared" si="20"/>
        <v>0</v>
      </c>
    </row>
    <row r="229" spans="1:16" ht="15">
      <c r="A229" s="17" t="s">
        <v>41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29">
        <f t="shared" si="20"/>
        <v>0</v>
      </c>
    </row>
    <row r="230" spans="1:16" ht="15">
      <c r="A230" s="17" t="s">
        <v>42</v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29">
        <f t="shared" si="20"/>
        <v>0</v>
      </c>
    </row>
    <row r="231" spans="1:16" ht="15">
      <c r="A231" s="17" t="s">
        <v>43</v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29">
        <f t="shared" si="20"/>
        <v>0</v>
      </c>
    </row>
    <row r="232" spans="1:16" ht="15">
      <c r="A232" s="17" t="s">
        <v>44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29">
        <f t="shared" si="20"/>
        <v>0</v>
      </c>
    </row>
    <row r="233" spans="1:16" ht="15">
      <c r="A233" s="17" t="s">
        <v>45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29">
        <f t="shared" si="20"/>
        <v>0</v>
      </c>
    </row>
    <row r="234" spans="1:16" ht="15">
      <c r="A234" s="17" t="s">
        <v>46</v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29">
        <f t="shared" si="20"/>
        <v>0</v>
      </c>
    </row>
    <row r="235" spans="1:16" ht="15">
      <c r="A235" s="17" t="s">
        <v>47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29">
        <f t="shared" si="20"/>
        <v>0</v>
      </c>
    </row>
    <row r="236" spans="1:16" ht="15">
      <c r="A236" s="17" t="s">
        <v>48</v>
      </c>
      <c r="B236" s="30">
        <f>SUM(B225:B235)</f>
        <v>0</v>
      </c>
      <c r="C236" s="30">
        <f aca="true" t="shared" si="23" ref="C236:J236">SUM(C225:C235)</f>
        <v>0</v>
      </c>
      <c r="D236" s="30">
        <f t="shared" si="23"/>
        <v>0</v>
      </c>
      <c r="E236" s="30">
        <f t="shared" si="23"/>
        <v>0</v>
      </c>
      <c r="F236" s="30">
        <f t="shared" si="23"/>
        <v>0</v>
      </c>
      <c r="G236" s="30">
        <f t="shared" si="23"/>
        <v>0</v>
      </c>
      <c r="H236" s="30">
        <f>SUM(H225:H235)</f>
        <v>0</v>
      </c>
      <c r="I236" s="30">
        <f t="shared" si="23"/>
        <v>0</v>
      </c>
      <c r="J236" s="30">
        <f t="shared" si="23"/>
        <v>0</v>
      </c>
      <c r="K236" s="30">
        <f>SUM(K225:K235)</f>
        <v>0</v>
      </c>
      <c r="L236" s="30">
        <f>SUM(L225:L235)</f>
        <v>0</v>
      </c>
      <c r="M236" s="30">
        <f>SUM(M225:M235)</f>
        <v>0</v>
      </c>
      <c r="N236" s="30">
        <f>SUM(N225:N235)</f>
        <v>0</v>
      </c>
      <c r="O236" s="30">
        <f>SUM(O225:O235)</f>
        <v>0</v>
      </c>
      <c r="P236" s="29">
        <f t="shared" si="20"/>
        <v>0</v>
      </c>
    </row>
    <row r="237" spans="1:16" ht="15">
      <c r="A237" s="17" t="s">
        <v>62</v>
      </c>
      <c r="B237" s="18">
        <f aca="true" t="shared" si="24" ref="B237:O237">B213+B224+B236</f>
        <v>0</v>
      </c>
      <c r="C237" s="18">
        <f t="shared" si="24"/>
        <v>0</v>
      </c>
      <c r="D237" s="18">
        <f t="shared" si="24"/>
        <v>0</v>
      </c>
      <c r="E237" s="18">
        <f t="shared" si="24"/>
        <v>0</v>
      </c>
      <c r="F237" s="18">
        <f t="shared" si="24"/>
        <v>0</v>
      </c>
      <c r="G237" s="18">
        <f t="shared" si="24"/>
        <v>0</v>
      </c>
      <c r="H237" s="18">
        <f t="shared" si="24"/>
        <v>0</v>
      </c>
      <c r="I237" s="18">
        <f t="shared" si="24"/>
        <v>0</v>
      </c>
      <c r="J237" s="18">
        <f t="shared" si="24"/>
        <v>0</v>
      </c>
      <c r="K237" s="18">
        <f t="shared" si="24"/>
        <v>0</v>
      </c>
      <c r="L237" s="18">
        <f t="shared" si="24"/>
        <v>0</v>
      </c>
      <c r="M237" s="18">
        <f t="shared" si="24"/>
        <v>0</v>
      </c>
      <c r="N237" s="18">
        <f t="shared" si="24"/>
        <v>0</v>
      </c>
      <c r="O237" s="18">
        <f t="shared" si="24"/>
        <v>0</v>
      </c>
      <c r="P237" s="32">
        <f>SUM(B237:O237)</f>
        <v>0</v>
      </c>
    </row>
    <row r="238" spans="1:16" ht="16.5">
      <c r="A238" s="54" t="s">
        <v>99</v>
      </c>
      <c r="B238" s="54"/>
      <c r="C238" s="54"/>
      <c r="D238" s="54"/>
      <c r="E238" s="54"/>
      <c r="F238" s="54"/>
      <c r="G238" s="54"/>
      <c r="H238" s="54" t="s">
        <v>100</v>
      </c>
      <c r="I238" s="54"/>
      <c r="J238" s="54"/>
      <c r="K238" s="35"/>
      <c r="L238" s="35" t="s">
        <v>101</v>
      </c>
      <c r="M238" s="35"/>
      <c r="N238" s="35"/>
      <c r="O238" s="35"/>
      <c r="P238" s="35"/>
    </row>
    <row r="239" spans="1:16" ht="16.5">
      <c r="A239" s="61" t="s">
        <v>59</v>
      </c>
      <c r="B239" s="61"/>
      <c r="C239" s="61"/>
      <c r="D239" s="61"/>
      <c r="E239" s="61"/>
      <c r="F239" s="61"/>
      <c r="G239" s="61"/>
      <c r="H239" s="78" t="s">
        <v>49</v>
      </c>
      <c r="I239" s="79"/>
      <c r="J239" s="8">
        <f>_xlfn.COUNTIFS(P203:P212,"&gt;=0",P203:P212,"&lt;=9")+_xlfn.COUNTIFS(P214:P223,"&gt;=0",P214:P223,"&lt;=9")+_xlfn.COUNTIFS(P225:P235,"&gt;=0",P225:P235,"&lt;=9")</f>
        <v>31</v>
      </c>
      <c r="K239" s="12"/>
      <c r="L239" s="60" t="s">
        <v>51</v>
      </c>
      <c r="M239" s="60"/>
      <c r="N239" s="9">
        <f>_xlfn.COUNTIFS(P203:P212,"&gt;=605",P203:P212,"&lt;=904")+_xlfn.COUNTIFS(P214:P223,"&gt;=605",P214:P223,"&lt;=904")+_xlfn.COUNTIFS(P225:P235,"&gt;=605",P225:P235,"&lt;=904")</f>
        <v>0</v>
      </c>
      <c r="O239" s="46"/>
      <c r="P239" s="46"/>
    </row>
    <row r="240" spans="1:16" ht="16.5">
      <c r="A240" s="56" t="s">
        <v>103</v>
      </c>
      <c r="B240" s="56"/>
      <c r="C240" s="55"/>
      <c r="D240" s="55"/>
      <c r="E240" s="55"/>
      <c r="F240" s="55"/>
      <c r="G240" s="47"/>
      <c r="H240" s="65" t="s">
        <v>60</v>
      </c>
      <c r="I240" s="66"/>
      <c r="J240" s="8">
        <f>_xlfn.COUNTIFS(P203:P212,"&gt;=10",P203:P212,"&lt;=334")+_xlfn.COUNTIFS(P214:P223,"&gt;=10",P214:P223,"&lt;=334")+_xlfn.COUNTIFS(P225:P235,"&gt;=10",P225:P235,"&lt;=334")</f>
        <v>0</v>
      </c>
      <c r="K240" s="12"/>
      <c r="L240" s="20" t="s">
        <v>50</v>
      </c>
      <c r="M240" s="20"/>
      <c r="N240" s="8">
        <f>_xlfn.COUNTIFS(P203:P212,"&gt;=905")+_xlfn.COUNTIFS(P214:P223,"&gt;=905")+_xlfn.COUNTIFS(P225:P235,"&gt;=905")</f>
        <v>0</v>
      </c>
      <c r="O240" s="46"/>
      <c r="P240" s="46"/>
    </row>
    <row r="241" spans="1:16" ht="16.5">
      <c r="A241" s="56"/>
      <c r="B241" s="56"/>
      <c r="C241" s="55"/>
      <c r="D241" s="55"/>
      <c r="E241" s="55"/>
      <c r="F241" s="55"/>
      <c r="G241" s="47"/>
      <c r="H241" s="65" t="s">
        <v>61</v>
      </c>
      <c r="I241" s="66"/>
      <c r="J241" s="8">
        <f>_xlfn.COUNTIFS(P203:P212,"&gt;=335",P203:P212,"&lt;=604")+_xlfn.COUNTIFS(P214:P223,"&gt;=335",P214:P223,"&lt;=604")+_xlfn.COUNTIFS(P225:P235,"&gt;=335",P225:P235,"&lt;=604")</f>
        <v>0</v>
      </c>
      <c r="K241" s="10"/>
      <c r="L241" s="10"/>
      <c r="M241" s="10"/>
      <c r="N241" s="10"/>
      <c r="O241" s="46"/>
      <c r="P241" s="46"/>
    </row>
    <row r="242" spans="1:16" ht="15">
      <c r="A242" s="57" t="s">
        <v>52</v>
      </c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12"/>
      <c r="N242" s="12"/>
      <c r="O242" s="12"/>
      <c r="P242" s="12"/>
    </row>
    <row r="243" spans="1:16" ht="16.5">
      <c r="A243" s="58" t="s">
        <v>53</v>
      </c>
      <c r="B243" s="58"/>
      <c r="C243" s="58"/>
      <c r="D243" s="46"/>
      <c r="E243" s="46"/>
      <c r="F243" s="46"/>
      <c r="G243" s="46"/>
      <c r="H243" s="46"/>
      <c r="I243" s="46"/>
      <c r="J243" s="46"/>
      <c r="K243" s="46"/>
      <c r="L243" s="46"/>
      <c r="M243" s="59" t="s">
        <v>56</v>
      </c>
      <c r="N243" s="59"/>
      <c r="O243" s="59"/>
      <c r="P243" s="59"/>
    </row>
    <row r="244" spans="1:16" ht="15.75">
      <c r="A244" s="67" t="s">
        <v>54</v>
      </c>
      <c r="B244" s="67"/>
      <c r="C244" s="67"/>
      <c r="D244" s="67"/>
      <c r="E244" s="67"/>
      <c r="F244" s="67"/>
      <c r="G244" s="67"/>
      <c r="H244" s="67"/>
      <c r="I244" s="33"/>
      <c r="J244" s="33"/>
      <c r="K244" s="33"/>
      <c r="L244" s="33"/>
      <c r="M244" s="13"/>
      <c r="N244" s="13"/>
      <c r="O244" s="13"/>
      <c r="P244" s="13"/>
    </row>
    <row r="245" spans="1:16" ht="15.75">
      <c r="A245" s="67" t="s">
        <v>55</v>
      </c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13"/>
      <c r="N245" s="13"/>
      <c r="O245" s="13"/>
      <c r="P245" s="13"/>
    </row>
    <row r="246" spans="1:16" ht="15.75">
      <c r="A246" s="77" t="s">
        <v>63</v>
      </c>
      <c r="B246" s="77"/>
      <c r="C246" s="77"/>
      <c r="D246" s="77"/>
      <c r="E246" s="77"/>
      <c r="F246" s="77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1:16" ht="19.5">
      <c r="A247" s="69" t="s">
        <v>58</v>
      </c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</row>
    <row r="248" spans="1:16" ht="19.5">
      <c r="A248" s="49" t="s">
        <v>102</v>
      </c>
      <c r="B248" s="49"/>
      <c r="C248" s="49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1" t="s">
        <v>116</v>
      </c>
      <c r="O248" s="51"/>
      <c r="P248" s="36"/>
    </row>
    <row r="249" spans="1:16" ht="16.5">
      <c r="A249" s="68" t="s">
        <v>57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</row>
    <row r="250" spans="1:16" ht="19.5">
      <c r="A250" s="44"/>
      <c r="B250" s="12"/>
      <c r="C250" s="12"/>
      <c r="D250" s="12"/>
      <c r="E250" s="12"/>
      <c r="F250" s="53">
        <v>2022</v>
      </c>
      <c r="G250" s="53"/>
      <c r="H250" s="52" t="s">
        <v>110</v>
      </c>
      <c r="I250" s="52"/>
      <c r="J250" s="52"/>
      <c r="K250" s="52"/>
      <c r="L250" s="52"/>
      <c r="M250" s="52"/>
      <c r="N250" s="12"/>
      <c r="O250" s="12"/>
      <c r="P250" s="12"/>
    </row>
    <row r="251" spans="1:16" ht="15" customHeight="1">
      <c r="A251" s="70" t="s">
        <v>0</v>
      </c>
      <c r="B251" s="73" t="s">
        <v>16</v>
      </c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29" t="s">
        <v>15</v>
      </c>
    </row>
    <row r="252" spans="1:16" ht="15" customHeight="1">
      <c r="A252" s="70"/>
      <c r="B252" s="6" t="s">
        <v>1</v>
      </c>
      <c r="C252" s="6" t="s">
        <v>2</v>
      </c>
      <c r="D252" s="6" t="s">
        <v>3</v>
      </c>
      <c r="E252" s="6" t="s">
        <v>4</v>
      </c>
      <c r="F252" s="6" t="s">
        <v>5</v>
      </c>
      <c r="G252" s="6" t="s">
        <v>6</v>
      </c>
      <c r="H252" s="6" t="s">
        <v>7</v>
      </c>
      <c r="I252" s="6" t="s">
        <v>8</v>
      </c>
      <c r="J252" s="6" t="s">
        <v>9</v>
      </c>
      <c r="K252" s="6" t="s">
        <v>10</v>
      </c>
      <c r="L252" s="6" t="s">
        <v>11</v>
      </c>
      <c r="M252" s="6" t="s">
        <v>12</v>
      </c>
      <c r="N252" s="6" t="s">
        <v>13</v>
      </c>
      <c r="O252" s="6" t="s">
        <v>14</v>
      </c>
      <c r="P252" s="5"/>
    </row>
    <row r="253" spans="1:16" ht="15">
      <c r="A253" s="17" t="s">
        <v>17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29">
        <f>SUM(B253:O253)</f>
        <v>0</v>
      </c>
    </row>
    <row r="254" spans="1:16" ht="15">
      <c r="A254" s="17" t="s">
        <v>18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29">
        <f aca="true" t="shared" si="25" ref="P254:P285">SUM(B254:O254)</f>
        <v>0</v>
      </c>
    </row>
    <row r="255" spans="1:16" ht="15">
      <c r="A255" s="17" t="s">
        <v>19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9">
        <f t="shared" si="25"/>
        <v>0</v>
      </c>
    </row>
    <row r="256" spans="1:16" ht="15">
      <c r="A256" s="17" t="s">
        <v>20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29">
        <f>SUM(B256:O256)</f>
        <v>0</v>
      </c>
    </row>
    <row r="257" spans="1:16" ht="15">
      <c r="A257" s="17" t="s">
        <v>21</v>
      </c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29">
        <f t="shared" si="25"/>
        <v>0</v>
      </c>
    </row>
    <row r="258" spans="1:16" ht="15">
      <c r="A258" s="17" t="s">
        <v>22</v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29">
        <f t="shared" si="25"/>
        <v>0</v>
      </c>
    </row>
    <row r="259" spans="1:16" ht="15">
      <c r="A259" s="17" t="s">
        <v>23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29">
        <f t="shared" si="25"/>
        <v>0</v>
      </c>
    </row>
    <row r="260" spans="1:16" ht="15">
      <c r="A260" s="17" t="s">
        <v>24</v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29">
        <f t="shared" si="25"/>
        <v>0</v>
      </c>
    </row>
    <row r="261" spans="1:16" ht="15">
      <c r="A261" s="17" t="s">
        <v>25</v>
      </c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29">
        <f t="shared" si="25"/>
        <v>0</v>
      </c>
    </row>
    <row r="262" spans="1:16" ht="15">
      <c r="A262" s="17" t="s">
        <v>26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29">
        <f t="shared" si="25"/>
        <v>0</v>
      </c>
    </row>
    <row r="263" spans="1:16" ht="15">
      <c r="A263" s="17" t="s">
        <v>48</v>
      </c>
      <c r="B263" s="30">
        <f>SUM(B253:B262)</f>
        <v>0</v>
      </c>
      <c r="C263" s="30">
        <f aca="true" t="shared" si="26" ref="C263:N263">SUM(C253:C262)</f>
        <v>0</v>
      </c>
      <c r="D263" s="30">
        <f t="shared" si="26"/>
        <v>0</v>
      </c>
      <c r="E263" s="30">
        <f t="shared" si="26"/>
        <v>0</v>
      </c>
      <c r="F263" s="30">
        <f t="shared" si="26"/>
        <v>0</v>
      </c>
      <c r="G263" s="30">
        <f t="shared" si="26"/>
        <v>0</v>
      </c>
      <c r="H263" s="30">
        <f t="shared" si="26"/>
        <v>0</v>
      </c>
      <c r="I263" s="30">
        <f t="shared" si="26"/>
        <v>0</v>
      </c>
      <c r="J263" s="30">
        <f t="shared" si="26"/>
        <v>0</v>
      </c>
      <c r="K263" s="30">
        <f t="shared" si="26"/>
        <v>0</v>
      </c>
      <c r="L263" s="30">
        <f t="shared" si="26"/>
        <v>0</v>
      </c>
      <c r="M263" s="30">
        <f t="shared" si="26"/>
        <v>0</v>
      </c>
      <c r="N263" s="30">
        <f t="shared" si="26"/>
        <v>0</v>
      </c>
      <c r="O263" s="30">
        <f>SUM(O253:O262)</f>
        <v>0</v>
      </c>
      <c r="P263" s="29">
        <f t="shared" si="25"/>
        <v>0</v>
      </c>
    </row>
    <row r="264" spans="1:16" ht="15">
      <c r="A264" s="17" t="s">
        <v>27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29">
        <f t="shared" si="25"/>
        <v>0</v>
      </c>
    </row>
    <row r="265" spans="1:16" ht="15">
      <c r="A265" s="17" t="s">
        <v>28</v>
      </c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9">
        <f t="shared" si="25"/>
        <v>0</v>
      </c>
    </row>
    <row r="266" spans="1:16" ht="15">
      <c r="A266" s="17" t="s">
        <v>29</v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29">
        <f t="shared" si="25"/>
        <v>0</v>
      </c>
    </row>
    <row r="267" spans="1:16" ht="15">
      <c r="A267" s="17" t="s">
        <v>30</v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29">
        <f t="shared" si="25"/>
        <v>0</v>
      </c>
    </row>
    <row r="268" spans="1:16" ht="15">
      <c r="A268" s="17" t="s">
        <v>31</v>
      </c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29">
        <f t="shared" si="25"/>
        <v>0</v>
      </c>
    </row>
    <row r="269" spans="1:16" ht="15">
      <c r="A269" s="17" t="s">
        <v>32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29">
        <f t="shared" si="25"/>
        <v>0</v>
      </c>
    </row>
    <row r="270" spans="1:16" ht="15">
      <c r="A270" s="17" t="s">
        <v>33</v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29">
        <f t="shared" si="25"/>
        <v>0</v>
      </c>
    </row>
    <row r="271" spans="1:16" ht="15">
      <c r="A271" s="17" t="s">
        <v>34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29">
        <f t="shared" si="25"/>
        <v>0</v>
      </c>
    </row>
    <row r="272" spans="1:16" ht="15">
      <c r="A272" s="17" t="s">
        <v>35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29">
        <f t="shared" si="25"/>
        <v>0</v>
      </c>
    </row>
    <row r="273" spans="1:16" ht="15">
      <c r="A273" s="17" t="s">
        <v>36</v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29">
        <f t="shared" si="25"/>
        <v>0</v>
      </c>
    </row>
    <row r="274" spans="1:16" ht="15">
      <c r="A274" s="17" t="s">
        <v>48</v>
      </c>
      <c r="B274" s="30">
        <f>SUM(B264:B273)</f>
        <v>0</v>
      </c>
      <c r="C274" s="30">
        <f aca="true" t="shared" si="27" ref="C274:M274">SUM(C264:C273)</f>
        <v>0</v>
      </c>
      <c r="D274" s="30">
        <f t="shared" si="27"/>
        <v>0</v>
      </c>
      <c r="E274" s="30">
        <f t="shared" si="27"/>
        <v>0</v>
      </c>
      <c r="F274" s="30">
        <f t="shared" si="27"/>
        <v>0</v>
      </c>
      <c r="G274" s="30">
        <f t="shared" si="27"/>
        <v>0</v>
      </c>
      <c r="H274" s="30">
        <f t="shared" si="27"/>
        <v>0</v>
      </c>
      <c r="I274" s="30">
        <f t="shared" si="27"/>
        <v>0</v>
      </c>
      <c r="J274" s="30">
        <f t="shared" si="27"/>
        <v>0</v>
      </c>
      <c r="K274" s="30">
        <f t="shared" si="27"/>
        <v>0</v>
      </c>
      <c r="L274" s="30">
        <f t="shared" si="27"/>
        <v>0</v>
      </c>
      <c r="M274" s="30">
        <f t="shared" si="27"/>
        <v>0</v>
      </c>
      <c r="N274" s="30">
        <f>SUM(N264:N273)</f>
        <v>0</v>
      </c>
      <c r="O274" s="30">
        <f>SUM(O264:O273)</f>
        <v>0</v>
      </c>
      <c r="P274" s="29">
        <f t="shared" si="25"/>
        <v>0</v>
      </c>
    </row>
    <row r="275" spans="1:16" ht="15">
      <c r="A275" s="17" t="s">
        <v>37</v>
      </c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29">
        <f t="shared" si="25"/>
        <v>0</v>
      </c>
    </row>
    <row r="276" spans="1:16" ht="15">
      <c r="A276" s="17" t="s">
        <v>38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29">
        <f t="shared" si="25"/>
        <v>0</v>
      </c>
    </row>
    <row r="277" spans="1:16" ht="15">
      <c r="A277" s="17" t="s">
        <v>39</v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29">
        <f t="shared" si="25"/>
        <v>0</v>
      </c>
    </row>
    <row r="278" spans="1:16" ht="15">
      <c r="A278" s="17" t="s">
        <v>40</v>
      </c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29">
        <f t="shared" si="25"/>
        <v>0</v>
      </c>
    </row>
    <row r="279" spans="1:16" ht="15">
      <c r="A279" s="17" t="s">
        <v>41</v>
      </c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29">
        <f t="shared" si="25"/>
        <v>0</v>
      </c>
    </row>
    <row r="280" spans="1:16" ht="15">
      <c r="A280" s="17" t="s">
        <v>42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29">
        <f t="shared" si="25"/>
        <v>0</v>
      </c>
    </row>
    <row r="281" spans="1:16" ht="15">
      <c r="A281" s="17" t="s">
        <v>43</v>
      </c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29">
        <f t="shared" si="25"/>
        <v>0</v>
      </c>
    </row>
    <row r="282" spans="1:16" ht="15">
      <c r="A282" s="17" t="s">
        <v>44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29">
        <f t="shared" si="25"/>
        <v>0</v>
      </c>
    </row>
    <row r="283" spans="1:16" ht="15">
      <c r="A283" s="17" t="s">
        <v>45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29">
        <f t="shared" si="25"/>
        <v>0</v>
      </c>
    </row>
    <row r="284" spans="1:16" ht="15">
      <c r="A284" s="17" t="s">
        <v>46</v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29">
        <f t="shared" si="25"/>
        <v>0</v>
      </c>
    </row>
    <row r="285" spans="1:16" ht="15">
      <c r="A285" s="17" t="s">
        <v>48</v>
      </c>
      <c r="B285" s="30">
        <f aca="true" t="shared" si="28" ref="B285:M285">SUM(B275:B284)</f>
        <v>0</v>
      </c>
      <c r="C285" s="30">
        <f t="shared" si="28"/>
        <v>0</v>
      </c>
      <c r="D285" s="30">
        <f t="shared" si="28"/>
        <v>0</v>
      </c>
      <c r="E285" s="30">
        <f>SUM(E275:E284)</f>
        <v>0</v>
      </c>
      <c r="F285" s="30">
        <f t="shared" si="28"/>
        <v>0</v>
      </c>
      <c r="G285" s="30">
        <f t="shared" si="28"/>
        <v>0</v>
      </c>
      <c r="H285" s="30">
        <f t="shared" si="28"/>
        <v>0</v>
      </c>
      <c r="I285" s="30">
        <f t="shared" si="28"/>
        <v>0</v>
      </c>
      <c r="J285" s="30">
        <f>SUM(J275:J284)</f>
        <v>0</v>
      </c>
      <c r="K285" s="30">
        <f t="shared" si="28"/>
        <v>0</v>
      </c>
      <c r="L285" s="30">
        <f t="shared" si="28"/>
        <v>0</v>
      </c>
      <c r="M285" s="30">
        <f t="shared" si="28"/>
        <v>0</v>
      </c>
      <c r="N285" s="30">
        <f>SUM(N275:N284)</f>
        <v>0</v>
      </c>
      <c r="O285" s="30">
        <f>SUM(O275:O284)</f>
        <v>0</v>
      </c>
      <c r="P285" s="29">
        <f t="shared" si="25"/>
        <v>0</v>
      </c>
    </row>
    <row r="286" spans="1:16" ht="15">
      <c r="A286" s="17" t="s">
        <v>62</v>
      </c>
      <c r="B286" s="31">
        <f aca="true" t="shared" si="29" ref="B286:O286">B263+B274+B285</f>
        <v>0</v>
      </c>
      <c r="C286" s="31">
        <f t="shared" si="29"/>
        <v>0</v>
      </c>
      <c r="D286" s="31">
        <f t="shared" si="29"/>
        <v>0</v>
      </c>
      <c r="E286" s="31">
        <f t="shared" si="29"/>
        <v>0</v>
      </c>
      <c r="F286" s="31">
        <f t="shared" si="29"/>
        <v>0</v>
      </c>
      <c r="G286" s="31">
        <f t="shared" si="29"/>
        <v>0</v>
      </c>
      <c r="H286" s="31">
        <f t="shared" si="29"/>
        <v>0</v>
      </c>
      <c r="I286" s="31">
        <f t="shared" si="29"/>
        <v>0</v>
      </c>
      <c r="J286" s="31">
        <f t="shared" si="29"/>
        <v>0</v>
      </c>
      <c r="K286" s="31">
        <f t="shared" si="29"/>
        <v>0</v>
      </c>
      <c r="L286" s="31">
        <f t="shared" si="29"/>
        <v>0</v>
      </c>
      <c r="M286" s="31">
        <f t="shared" si="29"/>
        <v>0</v>
      </c>
      <c r="N286" s="31">
        <f>N263+N274+N285</f>
        <v>0</v>
      </c>
      <c r="O286" s="31">
        <f t="shared" si="29"/>
        <v>0</v>
      </c>
      <c r="P286" s="32">
        <f>SUM(B286:O286)</f>
        <v>0</v>
      </c>
    </row>
    <row r="287" spans="1:16" ht="16.5">
      <c r="A287" s="54" t="s">
        <v>99</v>
      </c>
      <c r="B287" s="54"/>
      <c r="C287" s="54"/>
      <c r="D287" s="54"/>
      <c r="E287" s="54"/>
      <c r="F287" s="54"/>
      <c r="G287" s="54"/>
      <c r="H287" s="54" t="s">
        <v>100</v>
      </c>
      <c r="I287" s="54"/>
      <c r="J287" s="54"/>
      <c r="K287" s="35"/>
      <c r="L287" s="35" t="s">
        <v>101</v>
      </c>
      <c r="M287" s="35"/>
      <c r="N287" s="35"/>
      <c r="O287" s="35"/>
      <c r="P287" s="35"/>
    </row>
    <row r="288" spans="1:16" ht="16.5">
      <c r="A288" s="61" t="s">
        <v>59</v>
      </c>
      <c r="B288" s="61"/>
      <c r="C288" s="61"/>
      <c r="D288" s="61"/>
      <c r="E288" s="61"/>
      <c r="F288" s="61"/>
      <c r="G288" s="61"/>
      <c r="H288" s="74" t="s">
        <v>49</v>
      </c>
      <c r="I288" s="60"/>
      <c r="J288" s="8">
        <f>_xlfn.COUNTIFS(P253:P262,"&gt;=0",P253:P262,"&lt;=9")+_xlfn.COUNTIFS(P264:P273,"&gt;=0",P264:P273,"&lt;=9")+_xlfn.COUNTIFS(P275:P284,"&gt;=0",P275:P284,"&lt;=9")</f>
        <v>30</v>
      </c>
      <c r="K288" s="12"/>
      <c r="L288" s="60" t="s">
        <v>51</v>
      </c>
      <c r="M288" s="60"/>
      <c r="N288" s="9">
        <f>_xlfn.COUNTIFS(P253:P262,"&gt;=605",P253:P262,"&lt;=904")+_xlfn.COUNTIFS(P264:P273,"&gt;=605",P264:P273,"&lt;=904")+_xlfn.COUNTIFS(P275:P284,"&gt;=605",P275:P284,"&lt;=904")</f>
        <v>0</v>
      </c>
      <c r="O288" s="46"/>
      <c r="P288" s="46"/>
    </row>
    <row r="289" spans="1:16" ht="16.5">
      <c r="A289" s="56" t="s">
        <v>103</v>
      </c>
      <c r="B289" s="56"/>
      <c r="C289" s="55"/>
      <c r="D289" s="55"/>
      <c r="E289" s="55"/>
      <c r="F289" s="55"/>
      <c r="G289" s="47"/>
      <c r="H289" s="75" t="s">
        <v>60</v>
      </c>
      <c r="I289" s="76"/>
      <c r="J289" s="8">
        <f>_xlfn.COUNTIFS(P253:P262,"&gt;=10",P253:P262,"&lt;=334")+_xlfn.COUNTIFS(P264:P273,"&gt;=10",P264:P273,"&lt;=334")+_xlfn.COUNTIFS(P275:P284,"&gt;=10",P275:P284,"&lt;=334")</f>
        <v>0</v>
      </c>
      <c r="K289" s="12"/>
      <c r="L289" s="20" t="s">
        <v>50</v>
      </c>
      <c r="M289" s="20"/>
      <c r="N289" s="8">
        <f>_xlfn.COUNTIFS(P253:P262,"&gt;=905")+_xlfn.COUNTIFS(P264:P273,"&gt;=905")+_xlfn.COUNTIFS(P275:P284,"&gt;=905")</f>
        <v>0</v>
      </c>
      <c r="O289" s="46"/>
      <c r="P289" s="46"/>
    </row>
    <row r="290" spans="1:16" ht="16.5">
      <c r="A290" s="56"/>
      <c r="B290" s="56"/>
      <c r="C290" s="55"/>
      <c r="D290" s="55"/>
      <c r="E290" s="55"/>
      <c r="F290" s="55"/>
      <c r="G290" s="47"/>
      <c r="H290" s="75" t="s">
        <v>61</v>
      </c>
      <c r="I290" s="76"/>
      <c r="J290" s="8">
        <f>_xlfn.COUNTIFS(P253:P262,"&gt;=335",P253:P262,"&lt;=604")+_xlfn.COUNTIFS(P264:P273,"&gt;=335",P264:P273,"&lt;=604")+_xlfn.COUNTIFS(P275:P284,"&gt;=335",P275:P284,"&lt;=604")</f>
        <v>0</v>
      </c>
      <c r="K290" s="10"/>
      <c r="L290" s="10"/>
      <c r="M290" s="10"/>
      <c r="N290" s="10"/>
      <c r="O290" s="46"/>
      <c r="P290" s="46"/>
    </row>
    <row r="291" spans="1:16" ht="15">
      <c r="A291" s="57" t="s">
        <v>52</v>
      </c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12"/>
      <c r="N291" s="12"/>
      <c r="O291" s="12"/>
      <c r="P291" s="12"/>
    </row>
    <row r="292" spans="1:16" ht="16.5">
      <c r="A292" s="58" t="s">
        <v>53</v>
      </c>
      <c r="B292" s="58"/>
      <c r="C292" s="58"/>
      <c r="D292" s="46"/>
      <c r="E292" s="46"/>
      <c r="F292" s="46"/>
      <c r="G292" s="46"/>
      <c r="H292" s="46"/>
      <c r="I292" s="46"/>
      <c r="J292" s="46"/>
      <c r="K292" s="46"/>
      <c r="L292" s="46"/>
      <c r="M292" s="59" t="s">
        <v>56</v>
      </c>
      <c r="N292" s="59"/>
      <c r="O292" s="59"/>
      <c r="P292" s="59"/>
    </row>
    <row r="293" spans="1:16" ht="15.75">
      <c r="A293" s="67" t="s">
        <v>54</v>
      </c>
      <c r="B293" s="67"/>
      <c r="C293" s="67"/>
      <c r="D293" s="67"/>
      <c r="E293" s="67"/>
      <c r="F293" s="67"/>
      <c r="G293" s="67"/>
      <c r="H293" s="67"/>
      <c r="I293" s="33"/>
      <c r="J293" s="33"/>
      <c r="K293" s="33"/>
      <c r="L293" s="33"/>
      <c r="M293" s="13"/>
      <c r="N293" s="13"/>
      <c r="O293" s="13"/>
      <c r="P293" s="13"/>
    </row>
    <row r="294" spans="1:16" ht="15.75">
      <c r="A294" s="67" t="s">
        <v>55</v>
      </c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13"/>
      <c r="N294" s="13"/>
      <c r="O294" s="13"/>
      <c r="P294" s="13"/>
    </row>
    <row r="295" spans="1:16" ht="15.75">
      <c r="A295" s="77" t="s">
        <v>63</v>
      </c>
      <c r="B295" s="77"/>
      <c r="C295" s="77"/>
      <c r="D295" s="77"/>
      <c r="E295" s="77"/>
      <c r="F295" s="77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1:16" ht="19.5">
      <c r="A296" s="69" t="s">
        <v>58</v>
      </c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</row>
    <row r="297" spans="1:16" ht="19.5">
      <c r="A297" s="49" t="s">
        <v>102</v>
      </c>
      <c r="B297" s="49"/>
      <c r="C297" s="49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1" t="s">
        <v>116</v>
      </c>
      <c r="O297" s="51"/>
      <c r="P297" s="36"/>
    </row>
    <row r="298" spans="1:16" ht="16.5">
      <c r="A298" s="68" t="s">
        <v>57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</row>
    <row r="299" spans="1:16" ht="19.5">
      <c r="A299" s="44"/>
      <c r="B299" s="12"/>
      <c r="C299" s="12"/>
      <c r="D299" s="12"/>
      <c r="E299" s="12"/>
      <c r="F299" s="53">
        <v>2022</v>
      </c>
      <c r="G299" s="53"/>
      <c r="H299" s="52" t="s">
        <v>109</v>
      </c>
      <c r="I299" s="52"/>
      <c r="J299" s="52"/>
      <c r="K299" s="52"/>
      <c r="L299" s="52"/>
      <c r="M299" s="52"/>
      <c r="N299" s="12"/>
      <c r="O299" s="12"/>
      <c r="P299" s="12"/>
    </row>
    <row r="300" spans="1:16" ht="18">
      <c r="A300" s="70" t="s">
        <v>0</v>
      </c>
      <c r="B300" s="73" t="s">
        <v>16</v>
      </c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29" t="s">
        <v>15</v>
      </c>
    </row>
    <row r="301" spans="1:16" ht="15">
      <c r="A301" s="70"/>
      <c r="B301" s="6" t="s">
        <v>1</v>
      </c>
      <c r="C301" s="6" t="s">
        <v>2</v>
      </c>
      <c r="D301" s="6" t="s">
        <v>3</v>
      </c>
      <c r="E301" s="6" t="s">
        <v>4</v>
      </c>
      <c r="F301" s="6" t="s">
        <v>5</v>
      </c>
      <c r="G301" s="6" t="s">
        <v>6</v>
      </c>
      <c r="H301" s="6" t="s">
        <v>7</v>
      </c>
      <c r="I301" s="6" t="s">
        <v>8</v>
      </c>
      <c r="J301" s="6" t="s">
        <v>9</v>
      </c>
      <c r="K301" s="6" t="s">
        <v>10</v>
      </c>
      <c r="L301" s="6" t="s">
        <v>11</v>
      </c>
      <c r="M301" s="6" t="s">
        <v>12</v>
      </c>
      <c r="N301" s="6" t="s">
        <v>13</v>
      </c>
      <c r="O301" s="6" t="s">
        <v>14</v>
      </c>
      <c r="P301" s="5"/>
    </row>
    <row r="302" spans="1:16" ht="15">
      <c r="A302" s="17" t="s">
        <v>17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29">
        <f>SUM(B302:O302)</f>
        <v>0</v>
      </c>
    </row>
    <row r="303" spans="1:16" ht="15">
      <c r="A303" s="17" t="s">
        <v>18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29">
        <f aca="true" t="shared" si="30" ref="P303:P335">SUM(B303:O303)</f>
        <v>0</v>
      </c>
    </row>
    <row r="304" spans="1:16" ht="15">
      <c r="A304" s="17" t="s">
        <v>19</v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29">
        <f t="shared" si="30"/>
        <v>0</v>
      </c>
    </row>
    <row r="305" spans="1:16" ht="15">
      <c r="A305" s="17" t="s">
        <v>20</v>
      </c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29">
        <f t="shared" si="30"/>
        <v>0</v>
      </c>
    </row>
    <row r="306" spans="1:16" ht="15">
      <c r="A306" s="17" t="s">
        <v>21</v>
      </c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29">
        <f t="shared" si="30"/>
        <v>0</v>
      </c>
    </row>
    <row r="307" spans="1:16" ht="15">
      <c r="A307" s="17" t="s">
        <v>22</v>
      </c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29">
        <f t="shared" si="30"/>
        <v>0</v>
      </c>
    </row>
    <row r="308" spans="1:16" ht="15">
      <c r="A308" s="17" t="s">
        <v>23</v>
      </c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29">
        <f t="shared" si="30"/>
        <v>0</v>
      </c>
    </row>
    <row r="309" spans="1:16" ht="15">
      <c r="A309" s="17" t="s">
        <v>24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29">
        <f t="shared" si="30"/>
        <v>0</v>
      </c>
    </row>
    <row r="310" spans="1:16" ht="15">
      <c r="A310" s="17" t="s">
        <v>25</v>
      </c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29">
        <f t="shared" si="30"/>
        <v>0</v>
      </c>
    </row>
    <row r="311" spans="1:16" ht="15">
      <c r="A311" s="17" t="s">
        <v>26</v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29">
        <f t="shared" si="30"/>
        <v>0</v>
      </c>
    </row>
    <row r="312" spans="1:16" ht="15">
      <c r="A312" s="17" t="s">
        <v>48</v>
      </c>
      <c r="B312" s="30">
        <f>SUM(B302:B311)</f>
        <v>0</v>
      </c>
      <c r="C312" s="30">
        <f aca="true" t="shared" si="31" ref="C312:O312">SUM(C302:C311)</f>
        <v>0</v>
      </c>
      <c r="D312" s="30">
        <f t="shared" si="31"/>
        <v>0</v>
      </c>
      <c r="E312" s="30">
        <f t="shared" si="31"/>
        <v>0</v>
      </c>
      <c r="F312" s="30">
        <f t="shared" si="31"/>
        <v>0</v>
      </c>
      <c r="G312" s="30">
        <f t="shared" si="31"/>
        <v>0</v>
      </c>
      <c r="H312" s="30">
        <f t="shared" si="31"/>
        <v>0</v>
      </c>
      <c r="I312" s="30">
        <f t="shared" si="31"/>
        <v>0</v>
      </c>
      <c r="J312" s="30">
        <f t="shared" si="31"/>
        <v>0</v>
      </c>
      <c r="K312" s="30">
        <f t="shared" si="31"/>
        <v>0</v>
      </c>
      <c r="L312" s="30">
        <f t="shared" si="31"/>
        <v>0</v>
      </c>
      <c r="M312" s="30">
        <f t="shared" si="31"/>
        <v>0</v>
      </c>
      <c r="N312" s="30">
        <f t="shared" si="31"/>
        <v>0</v>
      </c>
      <c r="O312" s="30">
        <f t="shared" si="31"/>
        <v>0</v>
      </c>
      <c r="P312" s="29">
        <f t="shared" si="30"/>
        <v>0</v>
      </c>
    </row>
    <row r="313" spans="1:16" ht="15">
      <c r="A313" s="17" t="s">
        <v>27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29">
        <f t="shared" si="30"/>
        <v>0</v>
      </c>
    </row>
    <row r="314" spans="1:16" ht="15">
      <c r="A314" s="17" t="s">
        <v>28</v>
      </c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29">
        <f t="shared" si="30"/>
        <v>0</v>
      </c>
    </row>
    <row r="315" spans="1:16" ht="15">
      <c r="A315" s="17" t="s">
        <v>29</v>
      </c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29">
        <f t="shared" si="30"/>
        <v>0</v>
      </c>
    </row>
    <row r="316" spans="1:16" ht="15">
      <c r="A316" s="17" t="s">
        <v>30</v>
      </c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29">
        <f t="shared" si="30"/>
        <v>0</v>
      </c>
    </row>
    <row r="317" spans="1:16" ht="15">
      <c r="A317" s="17" t="s">
        <v>31</v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29">
        <f t="shared" si="30"/>
        <v>0</v>
      </c>
    </row>
    <row r="318" spans="1:16" ht="15">
      <c r="A318" s="17" t="s">
        <v>32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29">
        <f t="shared" si="30"/>
        <v>0</v>
      </c>
    </row>
    <row r="319" spans="1:16" ht="15">
      <c r="A319" s="17" t="s">
        <v>33</v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29">
        <f t="shared" si="30"/>
        <v>0</v>
      </c>
    </row>
    <row r="320" spans="1:16" ht="15">
      <c r="A320" s="17" t="s">
        <v>34</v>
      </c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29">
        <f t="shared" si="30"/>
        <v>0</v>
      </c>
    </row>
    <row r="321" spans="1:16" ht="15">
      <c r="A321" s="17" t="s">
        <v>35</v>
      </c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29">
        <f t="shared" si="30"/>
        <v>0</v>
      </c>
    </row>
    <row r="322" spans="1:16" ht="15">
      <c r="A322" s="17" t="s">
        <v>36</v>
      </c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29">
        <f t="shared" si="30"/>
        <v>0</v>
      </c>
    </row>
    <row r="323" spans="1:16" ht="15">
      <c r="A323" s="17" t="s">
        <v>48</v>
      </c>
      <c r="B323" s="30">
        <f>SUM(B313:B322)</f>
        <v>0</v>
      </c>
      <c r="C323" s="30">
        <f aca="true" t="shared" si="32" ref="C323:M323">SUM(C313:C322)</f>
        <v>0</v>
      </c>
      <c r="D323" s="30">
        <f t="shared" si="32"/>
        <v>0</v>
      </c>
      <c r="E323" s="30">
        <f t="shared" si="32"/>
        <v>0</v>
      </c>
      <c r="F323" s="30">
        <f t="shared" si="32"/>
        <v>0</v>
      </c>
      <c r="G323" s="30">
        <f t="shared" si="32"/>
        <v>0</v>
      </c>
      <c r="H323" s="30">
        <f t="shared" si="32"/>
        <v>0</v>
      </c>
      <c r="I323" s="30">
        <f t="shared" si="32"/>
        <v>0</v>
      </c>
      <c r="J323" s="30">
        <f t="shared" si="32"/>
        <v>0</v>
      </c>
      <c r="K323" s="30">
        <f t="shared" si="32"/>
        <v>0</v>
      </c>
      <c r="L323" s="30">
        <f t="shared" si="32"/>
        <v>0</v>
      </c>
      <c r="M323" s="30">
        <f t="shared" si="32"/>
        <v>0</v>
      </c>
      <c r="N323" s="30">
        <f>SUM(N313:N322)</f>
        <v>0</v>
      </c>
      <c r="O323" s="30">
        <f>SUM(O313:O322)</f>
        <v>0</v>
      </c>
      <c r="P323" s="29">
        <f t="shared" si="30"/>
        <v>0</v>
      </c>
    </row>
    <row r="324" spans="1:16" ht="15">
      <c r="A324" s="17" t="s">
        <v>37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29">
        <f t="shared" si="30"/>
        <v>0</v>
      </c>
    </row>
    <row r="325" spans="1:16" ht="15">
      <c r="A325" s="17" t="s">
        <v>38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29">
        <f t="shared" si="30"/>
        <v>0</v>
      </c>
    </row>
    <row r="326" spans="1:16" ht="15">
      <c r="A326" s="17" t="s">
        <v>39</v>
      </c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29">
        <f t="shared" si="30"/>
        <v>0</v>
      </c>
    </row>
    <row r="327" spans="1:16" ht="15">
      <c r="A327" s="17" t="s">
        <v>40</v>
      </c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29">
        <f t="shared" si="30"/>
        <v>0</v>
      </c>
    </row>
    <row r="328" spans="1:16" ht="15">
      <c r="A328" s="17" t="s">
        <v>41</v>
      </c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29">
        <f t="shared" si="30"/>
        <v>0</v>
      </c>
    </row>
    <row r="329" spans="1:16" ht="15">
      <c r="A329" s="17" t="s">
        <v>42</v>
      </c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29">
        <f t="shared" si="30"/>
        <v>0</v>
      </c>
    </row>
    <row r="330" spans="1:16" ht="15">
      <c r="A330" s="17" t="s">
        <v>43</v>
      </c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29">
        <f t="shared" si="30"/>
        <v>0</v>
      </c>
    </row>
    <row r="331" spans="1:16" ht="15">
      <c r="A331" s="17" t="s">
        <v>44</v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29">
        <f t="shared" si="30"/>
        <v>0</v>
      </c>
    </row>
    <row r="332" spans="1:16" ht="15">
      <c r="A332" s="17" t="s">
        <v>45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29">
        <f t="shared" si="30"/>
        <v>0</v>
      </c>
    </row>
    <row r="333" spans="1:16" ht="15">
      <c r="A333" s="17" t="s">
        <v>46</v>
      </c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29">
        <f t="shared" si="30"/>
        <v>0</v>
      </c>
    </row>
    <row r="334" spans="1:16" ht="15">
      <c r="A334" s="17" t="s">
        <v>47</v>
      </c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29">
        <f t="shared" si="30"/>
        <v>0</v>
      </c>
    </row>
    <row r="335" spans="1:16" ht="15">
      <c r="A335" s="17" t="s">
        <v>48</v>
      </c>
      <c r="B335" s="30">
        <f>SUM(B324:B334)</f>
        <v>0</v>
      </c>
      <c r="C335" s="30">
        <f aca="true" t="shared" si="33" ref="C335:O335">SUM(C324:C334)</f>
        <v>0</v>
      </c>
      <c r="D335" s="30">
        <f t="shared" si="33"/>
        <v>0</v>
      </c>
      <c r="E335" s="30">
        <f t="shared" si="33"/>
        <v>0</v>
      </c>
      <c r="F335" s="30">
        <f t="shared" si="33"/>
        <v>0</v>
      </c>
      <c r="G335" s="30">
        <f t="shared" si="33"/>
        <v>0</v>
      </c>
      <c r="H335" s="30">
        <f t="shared" si="33"/>
        <v>0</v>
      </c>
      <c r="I335" s="30">
        <f t="shared" si="33"/>
        <v>0</v>
      </c>
      <c r="J335" s="30">
        <f>SUM(J324:J334)</f>
        <v>0</v>
      </c>
      <c r="K335" s="30">
        <f t="shared" si="33"/>
        <v>0</v>
      </c>
      <c r="L335" s="30">
        <f>SUM(L324:L334)</f>
        <v>0</v>
      </c>
      <c r="M335" s="30">
        <f t="shared" si="33"/>
        <v>0</v>
      </c>
      <c r="N335" s="30">
        <f>SUM(N324:N334)</f>
        <v>0</v>
      </c>
      <c r="O335" s="30">
        <f t="shared" si="33"/>
        <v>0</v>
      </c>
      <c r="P335" s="29">
        <f t="shared" si="30"/>
        <v>0</v>
      </c>
    </row>
    <row r="336" spans="1:16" ht="15">
      <c r="A336" s="17" t="s">
        <v>62</v>
      </c>
      <c r="B336" s="18">
        <f aca="true" t="shared" si="34" ref="B336:O336">B312+B323+B335</f>
        <v>0</v>
      </c>
      <c r="C336" s="18">
        <f t="shared" si="34"/>
        <v>0</v>
      </c>
      <c r="D336" s="18">
        <f t="shared" si="34"/>
        <v>0</v>
      </c>
      <c r="E336" s="18">
        <f t="shared" si="34"/>
        <v>0</v>
      </c>
      <c r="F336" s="18">
        <f t="shared" si="34"/>
        <v>0</v>
      </c>
      <c r="G336" s="18">
        <f t="shared" si="34"/>
        <v>0</v>
      </c>
      <c r="H336" s="18">
        <f t="shared" si="34"/>
        <v>0</v>
      </c>
      <c r="I336" s="18">
        <f t="shared" si="34"/>
        <v>0</v>
      </c>
      <c r="J336" s="18">
        <f t="shared" si="34"/>
        <v>0</v>
      </c>
      <c r="K336" s="18">
        <f t="shared" si="34"/>
        <v>0</v>
      </c>
      <c r="L336" s="18">
        <f t="shared" si="34"/>
        <v>0</v>
      </c>
      <c r="M336" s="18">
        <f t="shared" si="34"/>
        <v>0</v>
      </c>
      <c r="N336" s="18">
        <f t="shared" si="34"/>
        <v>0</v>
      </c>
      <c r="O336" s="18">
        <f t="shared" si="34"/>
        <v>0</v>
      </c>
      <c r="P336" s="32">
        <f>SUM(B336:O336)</f>
        <v>0</v>
      </c>
    </row>
    <row r="337" spans="1:16" ht="16.5">
      <c r="A337" s="54" t="s">
        <v>99</v>
      </c>
      <c r="B337" s="54"/>
      <c r="C337" s="54"/>
      <c r="D337" s="54"/>
      <c r="E337" s="54"/>
      <c r="F337" s="54"/>
      <c r="G337" s="54"/>
      <c r="H337" s="54" t="s">
        <v>100</v>
      </c>
      <c r="I337" s="54"/>
      <c r="J337" s="54"/>
      <c r="K337" s="35"/>
      <c r="L337" s="35" t="s">
        <v>101</v>
      </c>
      <c r="M337" s="35"/>
      <c r="N337" s="35"/>
      <c r="O337" s="35"/>
      <c r="P337" s="35"/>
    </row>
    <row r="338" spans="1:16" ht="16.5">
      <c r="A338" s="61" t="s">
        <v>59</v>
      </c>
      <c r="B338" s="61"/>
      <c r="C338" s="61"/>
      <c r="D338" s="61"/>
      <c r="E338" s="61"/>
      <c r="F338" s="61"/>
      <c r="G338" s="61"/>
      <c r="H338" s="63" t="s">
        <v>49</v>
      </c>
      <c r="I338" s="64"/>
      <c r="J338" s="8">
        <f>_xlfn.COUNTIFS(P302:P311,"&gt;=0",P302:P311,"&lt;=9")+_xlfn.COUNTIFS(P313:P322,"&gt;=0",P313:P322,"&lt;=9")+_xlfn.COUNTIFS(P324:P334,"&gt;=0",P324:P334,"&lt;=9")</f>
        <v>31</v>
      </c>
      <c r="K338" s="12"/>
      <c r="L338" s="60" t="s">
        <v>51</v>
      </c>
      <c r="M338" s="60"/>
      <c r="N338" s="9">
        <f>_xlfn.COUNTIFS(P302:P311,"&gt;=605",P302:P311,"&lt;=904")+_xlfn.COUNTIFS(P313:P322,"&gt;=605",P313:P322,"&lt;=904")+_xlfn.COUNTIFS(P324:P334,"&gt;=605",P324:P334,"&lt;=904")</f>
        <v>0</v>
      </c>
      <c r="O338" s="46"/>
      <c r="P338" s="46"/>
    </row>
    <row r="339" spans="1:16" ht="16.5">
      <c r="A339" s="56" t="s">
        <v>103</v>
      </c>
      <c r="B339" s="56"/>
      <c r="C339" s="55"/>
      <c r="D339" s="55"/>
      <c r="E339" s="55"/>
      <c r="F339" s="55"/>
      <c r="G339" s="47"/>
      <c r="H339" s="71" t="s">
        <v>60</v>
      </c>
      <c r="I339" s="72"/>
      <c r="J339" s="8">
        <f>_xlfn.COUNTIFS(P302:P311,"&gt;=10",P302:P311,"&lt;=334")+_xlfn.COUNTIFS(P313:P322,"&gt;=10",P313:P322,"&lt;=334")+_xlfn.COUNTIFS(P324:P334,"&gt;=10",P324:P334,"&lt;=334")</f>
        <v>0</v>
      </c>
      <c r="K339" s="12"/>
      <c r="L339" s="20" t="s">
        <v>50</v>
      </c>
      <c r="M339" s="20"/>
      <c r="N339" s="8">
        <f>_xlfn.COUNTIFS(P302:P311,"&gt;=905")+_xlfn.COUNTIFS(P313:P322,"&gt;=905")+_xlfn.COUNTIFS(P324:P334,"&gt;=905")</f>
        <v>0</v>
      </c>
      <c r="O339" s="46"/>
      <c r="P339" s="46"/>
    </row>
    <row r="340" spans="1:16" ht="16.5">
      <c r="A340" s="56"/>
      <c r="B340" s="56"/>
      <c r="C340" s="55"/>
      <c r="D340" s="55"/>
      <c r="E340" s="55"/>
      <c r="F340" s="55"/>
      <c r="G340" s="47"/>
      <c r="H340" s="71" t="s">
        <v>61</v>
      </c>
      <c r="I340" s="72"/>
      <c r="J340" s="8">
        <f>_xlfn.COUNTIFS(P302:P311,"&gt;=335",P302:P311,"&lt;=604")+_xlfn.COUNTIFS(P313:P322,"&gt;=335",P313:P322,"&lt;=604")+_xlfn.COUNTIFS(P324:P334,"&gt;=335",P324:P334,"&lt;=604")</f>
        <v>0</v>
      </c>
      <c r="K340" s="10"/>
      <c r="L340" s="10"/>
      <c r="M340" s="10"/>
      <c r="N340" s="10"/>
      <c r="O340" s="46"/>
      <c r="P340" s="46"/>
    </row>
    <row r="341" spans="1:16" ht="15">
      <c r="A341" s="57" t="s">
        <v>52</v>
      </c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12"/>
      <c r="N341" s="12"/>
      <c r="O341" s="12"/>
      <c r="P341" s="12"/>
    </row>
    <row r="342" spans="1:16" ht="16.5">
      <c r="A342" s="58" t="s">
        <v>53</v>
      </c>
      <c r="B342" s="58"/>
      <c r="C342" s="58"/>
      <c r="D342" s="46"/>
      <c r="E342" s="46"/>
      <c r="F342" s="46"/>
      <c r="G342" s="46"/>
      <c r="H342" s="46"/>
      <c r="I342" s="46"/>
      <c r="J342" s="46"/>
      <c r="K342" s="46"/>
      <c r="L342" s="46"/>
      <c r="M342" s="59" t="s">
        <v>56</v>
      </c>
      <c r="N342" s="59"/>
      <c r="O342" s="59"/>
      <c r="P342" s="59"/>
    </row>
    <row r="343" spans="1:16" ht="15.75">
      <c r="A343" s="67" t="s">
        <v>54</v>
      </c>
      <c r="B343" s="67"/>
      <c r="C343" s="67"/>
      <c r="D343" s="67"/>
      <c r="E343" s="67"/>
      <c r="F343" s="67"/>
      <c r="G343" s="67"/>
      <c r="H343" s="67"/>
      <c r="I343" s="33"/>
      <c r="J343" s="33"/>
      <c r="K343" s="33"/>
      <c r="L343" s="33"/>
      <c r="M343" s="13"/>
      <c r="N343" s="13"/>
      <c r="O343" s="13"/>
      <c r="P343" s="13"/>
    </row>
    <row r="344" spans="1:16" ht="15.75">
      <c r="A344" s="67" t="s">
        <v>55</v>
      </c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13"/>
      <c r="N344" s="13"/>
      <c r="O344" s="13"/>
      <c r="P344" s="13"/>
    </row>
    <row r="345" spans="1:16" ht="15.75">
      <c r="A345" s="77" t="s">
        <v>63</v>
      </c>
      <c r="B345" s="77"/>
      <c r="C345" s="77"/>
      <c r="D345" s="77"/>
      <c r="E345" s="77"/>
      <c r="F345" s="77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1:16" ht="19.5">
      <c r="A346" s="69" t="s">
        <v>58</v>
      </c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</row>
    <row r="347" spans="1:16" ht="19.5">
      <c r="A347" s="49" t="s">
        <v>102</v>
      </c>
      <c r="B347" s="49"/>
      <c r="C347" s="49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1" t="s">
        <v>116</v>
      </c>
      <c r="O347" s="51"/>
      <c r="P347" s="36"/>
    </row>
    <row r="348" spans="1:16" ht="16.5">
      <c r="A348" s="68" t="s">
        <v>57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</row>
    <row r="349" spans="1:16" ht="19.5">
      <c r="A349" s="44"/>
      <c r="B349" s="12"/>
      <c r="C349" s="12"/>
      <c r="D349" s="12"/>
      <c r="E349" s="12"/>
      <c r="F349" s="53">
        <v>2022</v>
      </c>
      <c r="G349" s="53"/>
      <c r="H349" s="52" t="s">
        <v>108</v>
      </c>
      <c r="I349" s="52"/>
      <c r="J349" s="52"/>
      <c r="K349" s="52"/>
      <c r="L349" s="52"/>
      <c r="M349" s="52"/>
      <c r="N349" s="12"/>
      <c r="O349" s="12"/>
      <c r="P349" s="12"/>
    </row>
    <row r="350" spans="1:16" ht="18">
      <c r="A350" s="70" t="s">
        <v>0</v>
      </c>
      <c r="B350" s="73" t="s">
        <v>16</v>
      </c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29" t="s">
        <v>15</v>
      </c>
    </row>
    <row r="351" spans="1:16" ht="15">
      <c r="A351" s="70"/>
      <c r="B351" s="6" t="s">
        <v>1</v>
      </c>
      <c r="C351" s="6" t="s">
        <v>2</v>
      </c>
      <c r="D351" s="6" t="s">
        <v>3</v>
      </c>
      <c r="E351" s="6" t="s">
        <v>4</v>
      </c>
      <c r="F351" s="6" t="s">
        <v>5</v>
      </c>
      <c r="G351" s="6" t="s">
        <v>6</v>
      </c>
      <c r="H351" s="6" t="s">
        <v>7</v>
      </c>
      <c r="I351" s="6" t="s">
        <v>8</v>
      </c>
      <c r="J351" s="6" t="s">
        <v>9</v>
      </c>
      <c r="K351" s="6" t="s">
        <v>10</v>
      </c>
      <c r="L351" s="6" t="s">
        <v>11</v>
      </c>
      <c r="M351" s="6" t="s">
        <v>12</v>
      </c>
      <c r="N351" s="6" t="s">
        <v>13</v>
      </c>
      <c r="O351" s="6" t="s">
        <v>14</v>
      </c>
      <c r="P351" s="5"/>
    </row>
    <row r="352" spans="1:16" ht="15">
      <c r="A352" s="17" t="s">
        <v>17</v>
      </c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29">
        <f>SUM(B352:O352)</f>
        <v>0</v>
      </c>
    </row>
    <row r="353" spans="1:16" ht="15">
      <c r="A353" s="17" t="s">
        <v>18</v>
      </c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29">
        <f aca="true" t="shared" si="35" ref="P353:P385">SUM(B353:O353)</f>
        <v>0</v>
      </c>
    </row>
    <row r="354" spans="1:16" ht="15">
      <c r="A354" s="17" t="s">
        <v>19</v>
      </c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29">
        <f t="shared" si="35"/>
        <v>0</v>
      </c>
    </row>
    <row r="355" spans="1:16" ht="15">
      <c r="A355" s="17" t="s">
        <v>20</v>
      </c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29">
        <f t="shared" si="35"/>
        <v>0</v>
      </c>
    </row>
    <row r="356" spans="1:16" ht="15">
      <c r="A356" s="17" t="s">
        <v>21</v>
      </c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29">
        <f t="shared" si="35"/>
        <v>0</v>
      </c>
    </row>
    <row r="357" spans="1:16" ht="15">
      <c r="A357" s="17" t="s">
        <v>22</v>
      </c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29">
        <f t="shared" si="35"/>
        <v>0</v>
      </c>
    </row>
    <row r="358" spans="1:16" ht="15">
      <c r="A358" s="17" t="s">
        <v>23</v>
      </c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29">
        <f t="shared" si="35"/>
        <v>0</v>
      </c>
    </row>
    <row r="359" spans="1:16" ht="15">
      <c r="A359" s="17" t="s">
        <v>24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29">
        <f t="shared" si="35"/>
        <v>0</v>
      </c>
    </row>
    <row r="360" spans="1:16" ht="15">
      <c r="A360" s="17" t="s">
        <v>25</v>
      </c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29">
        <f t="shared" si="35"/>
        <v>0</v>
      </c>
    </row>
    <row r="361" spans="1:16" ht="15">
      <c r="A361" s="17" t="s">
        <v>26</v>
      </c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29">
        <f t="shared" si="35"/>
        <v>0</v>
      </c>
    </row>
    <row r="362" spans="1:16" ht="15">
      <c r="A362" s="17" t="s">
        <v>48</v>
      </c>
      <c r="B362" s="30">
        <f>SUM(B352:B361)</f>
        <v>0</v>
      </c>
      <c r="C362" s="30">
        <f aca="true" t="shared" si="36" ref="C362:O362">SUM(C352:C361)</f>
        <v>0</v>
      </c>
      <c r="D362" s="30">
        <f t="shared" si="36"/>
        <v>0</v>
      </c>
      <c r="E362" s="30">
        <f t="shared" si="36"/>
        <v>0</v>
      </c>
      <c r="F362" s="30">
        <f t="shared" si="36"/>
        <v>0</v>
      </c>
      <c r="G362" s="30">
        <f t="shared" si="36"/>
        <v>0</v>
      </c>
      <c r="H362" s="30">
        <f t="shared" si="36"/>
        <v>0</v>
      </c>
      <c r="I362" s="30">
        <f t="shared" si="36"/>
        <v>0</v>
      </c>
      <c r="J362" s="30">
        <f t="shared" si="36"/>
        <v>0</v>
      </c>
      <c r="K362" s="30">
        <f t="shared" si="36"/>
        <v>0</v>
      </c>
      <c r="L362" s="30">
        <f t="shared" si="36"/>
        <v>0</v>
      </c>
      <c r="M362" s="30">
        <f t="shared" si="36"/>
        <v>0</v>
      </c>
      <c r="N362" s="30">
        <f t="shared" si="36"/>
        <v>0</v>
      </c>
      <c r="O362" s="30">
        <f t="shared" si="36"/>
        <v>0</v>
      </c>
      <c r="P362" s="29">
        <f t="shared" si="35"/>
        <v>0</v>
      </c>
    </row>
    <row r="363" spans="1:16" ht="15">
      <c r="A363" s="17" t="s">
        <v>27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29">
        <f t="shared" si="35"/>
        <v>0</v>
      </c>
    </row>
    <row r="364" spans="1:16" ht="15">
      <c r="A364" s="17" t="s">
        <v>28</v>
      </c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29">
        <f t="shared" si="35"/>
        <v>0</v>
      </c>
    </row>
    <row r="365" spans="1:16" ht="15">
      <c r="A365" s="17" t="s">
        <v>29</v>
      </c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29">
        <f t="shared" si="35"/>
        <v>0</v>
      </c>
    </row>
    <row r="366" spans="1:16" ht="15">
      <c r="A366" s="17" t="s">
        <v>30</v>
      </c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29">
        <f t="shared" si="35"/>
        <v>0</v>
      </c>
    </row>
    <row r="367" spans="1:16" ht="15">
      <c r="A367" s="17" t="s">
        <v>31</v>
      </c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29">
        <f t="shared" si="35"/>
        <v>0</v>
      </c>
    </row>
    <row r="368" spans="1:16" ht="15">
      <c r="A368" s="17" t="s">
        <v>32</v>
      </c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29">
        <f t="shared" si="35"/>
        <v>0</v>
      </c>
    </row>
    <row r="369" spans="1:16" ht="15">
      <c r="A369" s="17" t="s">
        <v>33</v>
      </c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29">
        <f t="shared" si="35"/>
        <v>0</v>
      </c>
    </row>
    <row r="370" spans="1:16" ht="15">
      <c r="A370" s="17" t="s">
        <v>34</v>
      </c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29">
        <f t="shared" si="35"/>
        <v>0</v>
      </c>
    </row>
    <row r="371" spans="1:16" ht="15">
      <c r="A371" s="17" t="s">
        <v>35</v>
      </c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29">
        <f t="shared" si="35"/>
        <v>0</v>
      </c>
    </row>
    <row r="372" spans="1:16" ht="15">
      <c r="A372" s="17" t="s">
        <v>36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29">
        <f t="shared" si="35"/>
        <v>0</v>
      </c>
    </row>
    <row r="373" spans="1:16" ht="15">
      <c r="A373" s="17" t="s">
        <v>48</v>
      </c>
      <c r="B373" s="30">
        <f>SUM(B363:B372)</f>
        <v>0</v>
      </c>
      <c r="C373" s="30">
        <f aca="true" t="shared" si="37" ref="C373:M373">SUM(C363:C372)</f>
        <v>0</v>
      </c>
      <c r="D373" s="30">
        <f t="shared" si="37"/>
        <v>0</v>
      </c>
      <c r="E373" s="30">
        <f t="shared" si="37"/>
        <v>0</v>
      </c>
      <c r="F373" s="30">
        <f t="shared" si="37"/>
        <v>0</v>
      </c>
      <c r="G373" s="30">
        <f t="shared" si="37"/>
        <v>0</v>
      </c>
      <c r="H373" s="30">
        <f t="shared" si="37"/>
        <v>0</v>
      </c>
      <c r="I373" s="30">
        <f t="shared" si="37"/>
        <v>0</v>
      </c>
      <c r="J373" s="30">
        <f t="shared" si="37"/>
        <v>0</v>
      </c>
      <c r="K373" s="30">
        <f t="shared" si="37"/>
        <v>0</v>
      </c>
      <c r="L373" s="30">
        <f t="shared" si="37"/>
        <v>0</v>
      </c>
      <c r="M373" s="30">
        <f t="shared" si="37"/>
        <v>0</v>
      </c>
      <c r="N373" s="30">
        <f>SUM(N363:N372)</f>
        <v>0</v>
      </c>
      <c r="O373" s="30">
        <f>SUM(O363:O372)</f>
        <v>0</v>
      </c>
      <c r="P373" s="29">
        <f t="shared" si="35"/>
        <v>0</v>
      </c>
    </row>
    <row r="374" spans="1:16" ht="15">
      <c r="A374" s="17" t="s">
        <v>37</v>
      </c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29">
        <f t="shared" si="35"/>
        <v>0</v>
      </c>
    </row>
    <row r="375" spans="1:16" ht="15">
      <c r="A375" s="17" t="s">
        <v>38</v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29">
        <f t="shared" si="35"/>
        <v>0</v>
      </c>
    </row>
    <row r="376" spans="1:16" ht="15">
      <c r="A376" s="17" t="s">
        <v>39</v>
      </c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29">
        <f t="shared" si="35"/>
        <v>0</v>
      </c>
    </row>
    <row r="377" spans="1:16" ht="15">
      <c r="A377" s="17" t="s">
        <v>40</v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29">
        <f t="shared" si="35"/>
        <v>0</v>
      </c>
    </row>
    <row r="378" spans="1:16" ht="15">
      <c r="A378" s="17" t="s">
        <v>41</v>
      </c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29">
        <f t="shared" si="35"/>
        <v>0</v>
      </c>
    </row>
    <row r="379" spans="1:16" ht="15">
      <c r="A379" s="17" t="s">
        <v>42</v>
      </c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29">
        <f t="shared" si="35"/>
        <v>0</v>
      </c>
    </row>
    <row r="380" spans="1:16" ht="15">
      <c r="A380" s="17" t="s">
        <v>43</v>
      </c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29">
        <f t="shared" si="35"/>
        <v>0</v>
      </c>
    </row>
    <row r="381" spans="1:16" ht="15">
      <c r="A381" s="17" t="s">
        <v>44</v>
      </c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29">
        <f t="shared" si="35"/>
        <v>0</v>
      </c>
    </row>
    <row r="382" spans="1:16" ht="15">
      <c r="A382" s="17" t="s">
        <v>45</v>
      </c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29">
        <f t="shared" si="35"/>
        <v>0</v>
      </c>
    </row>
    <row r="383" spans="1:16" ht="15">
      <c r="A383" s="17" t="s">
        <v>46</v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29">
        <f t="shared" si="35"/>
        <v>0</v>
      </c>
    </row>
    <row r="384" spans="1:16" ht="15">
      <c r="A384" s="17" t="s">
        <v>47</v>
      </c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29">
        <f t="shared" si="35"/>
        <v>0</v>
      </c>
    </row>
    <row r="385" spans="1:16" ht="15">
      <c r="A385" s="17" t="s">
        <v>48</v>
      </c>
      <c r="B385" s="30">
        <f>SUM(B374:B384)</f>
        <v>0</v>
      </c>
      <c r="C385" s="30">
        <f aca="true" t="shared" si="38" ref="C385:M385">SUM(C374:C384)</f>
        <v>0</v>
      </c>
      <c r="D385" s="30">
        <f t="shared" si="38"/>
        <v>0</v>
      </c>
      <c r="E385" s="30">
        <f t="shared" si="38"/>
        <v>0</v>
      </c>
      <c r="F385" s="30">
        <f t="shared" si="38"/>
        <v>0</v>
      </c>
      <c r="G385" s="30">
        <f t="shared" si="38"/>
        <v>0</v>
      </c>
      <c r="H385" s="30">
        <f t="shared" si="38"/>
        <v>0</v>
      </c>
      <c r="I385" s="30">
        <f>SUM(I374:I384)</f>
        <v>0</v>
      </c>
      <c r="J385" s="30">
        <f t="shared" si="38"/>
        <v>0</v>
      </c>
      <c r="K385" s="30">
        <f>SUM(K374:K384)</f>
        <v>0</v>
      </c>
      <c r="L385" s="30">
        <f t="shared" si="38"/>
        <v>0</v>
      </c>
      <c r="M385" s="30">
        <f t="shared" si="38"/>
        <v>0</v>
      </c>
      <c r="N385" s="30">
        <f>SUM(N374:N384)</f>
        <v>0</v>
      </c>
      <c r="O385" s="30">
        <f>SUM(O374:O384)</f>
        <v>0</v>
      </c>
      <c r="P385" s="29">
        <f t="shared" si="35"/>
        <v>0</v>
      </c>
    </row>
    <row r="386" spans="1:16" ht="15">
      <c r="A386" s="17" t="s">
        <v>62</v>
      </c>
      <c r="B386" s="18">
        <f aca="true" t="shared" si="39" ref="B386:O386">B362+B373+B385</f>
        <v>0</v>
      </c>
      <c r="C386" s="18">
        <f t="shared" si="39"/>
        <v>0</v>
      </c>
      <c r="D386" s="18">
        <f t="shared" si="39"/>
        <v>0</v>
      </c>
      <c r="E386" s="18">
        <f t="shared" si="39"/>
        <v>0</v>
      </c>
      <c r="F386" s="18">
        <f t="shared" si="39"/>
        <v>0</v>
      </c>
      <c r="G386" s="18">
        <f t="shared" si="39"/>
        <v>0</v>
      </c>
      <c r="H386" s="18">
        <f t="shared" si="39"/>
        <v>0</v>
      </c>
      <c r="I386" s="18">
        <f t="shared" si="39"/>
        <v>0</v>
      </c>
      <c r="J386" s="18">
        <f t="shared" si="39"/>
        <v>0</v>
      </c>
      <c r="K386" s="18">
        <f t="shared" si="39"/>
        <v>0</v>
      </c>
      <c r="L386" s="18">
        <f t="shared" si="39"/>
        <v>0</v>
      </c>
      <c r="M386" s="18">
        <f t="shared" si="39"/>
        <v>0</v>
      </c>
      <c r="N386" s="18">
        <f t="shared" si="39"/>
        <v>0</v>
      </c>
      <c r="O386" s="18">
        <f t="shared" si="39"/>
        <v>0</v>
      </c>
      <c r="P386" s="32">
        <f>SUM(B386:O386)</f>
        <v>0</v>
      </c>
    </row>
    <row r="387" spans="1:16" ht="16.5">
      <c r="A387" s="54" t="s">
        <v>99</v>
      </c>
      <c r="B387" s="54"/>
      <c r="C387" s="54"/>
      <c r="D387" s="54"/>
      <c r="E387" s="54"/>
      <c r="F387" s="54"/>
      <c r="G387" s="54"/>
      <c r="H387" s="54" t="s">
        <v>100</v>
      </c>
      <c r="I387" s="54"/>
      <c r="J387" s="54"/>
      <c r="K387" s="35"/>
      <c r="L387" s="35" t="s">
        <v>101</v>
      </c>
      <c r="M387" s="35"/>
      <c r="N387" s="35"/>
      <c r="O387" s="35"/>
      <c r="P387" s="35"/>
    </row>
    <row r="388" spans="1:16" ht="16.5">
      <c r="A388" s="61" t="s">
        <v>59</v>
      </c>
      <c r="B388" s="61"/>
      <c r="C388" s="61"/>
      <c r="D388" s="61"/>
      <c r="E388" s="61"/>
      <c r="F388" s="61"/>
      <c r="G388" s="61"/>
      <c r="H388" s="63" t="s">
        <v>49</v>
      </c>
      <c r="I388" s="64"/>
      <c r="J388" s="8">
        <f>_xlfn.COUNTIFS(P352:P361,"&gt;=0",P352:P361,"&lt;=9")+_xlfn.COUNTIFS(P363:P372,"&gt;=0",P363:P372,"&lt;=9")+_xlfn.COUNTIFS(P374:P384,"&gt;=0",P374:P384,"&lt;=9")</f>
        <v>31</v>
      </c>
      <c r="K388" s="12"/>
      <c r="L388" s="60" t="s">
        <v>51</v>
      </c>
      <c r="M388" s="60"/>
      <c r="N388" s="9">
        <f>_xlfn.COUNTIFS(P352:P361,"&gt;=605",P352:P361,"&lt;=904")+_xlfn.COUNTIFS(P363:P372,"&gt;=605",P363:P372,"&lt;=904")+_xlfn.COUNTIFS(P374:P384,"&gt;=605",P374:P384,"&lt;=904")</f>
        <v>0</v>
      </c>
      <c r="O388" s="46"/>
      <c r="P388" s="46"/>
    </row>
    <row r="389" spans="1:16" ht="16.5">
      <c r="A389" s="56" t="s">
        <v>103</v>
      </c>
      <c r="B389" s="56"/>
      <c r="C389" s="55"/>
      <c r="D389" s="55"/>
      <c r="E389" s="55"/>
      <c r="F389" s="55"/>
      <c r="G389" s="47"/>
      <c r="H389" s="71" t="s">
        <v>60</v>
      </c>
      <c r="I389" s="72"/>
      <c r="J389" s="8">
        <f>_xlfn.COUNTIFS(P352:P361,"&gt;=10",P352:P361,"&lt;=334")+_xlfn.COUNTIFS(P363:P372,"&gt;=10",P363:P372,"&lt;=334")+_xlfn.COUNTIFS(P374:P384,"&gt;=10",P374:P384,"&lt;=334")</f>
        <v>0</v>
      </c>
      <c r="K389" s="12"/>
      <c r="L389" s="20" t="s">
        <v>50</v>
      </c>
      <c r="M389" s="20"/>
      <c r="N389" s="8">
        <f>_xlfn.COUNTIFS(P352:P361,"&gt;=905")+_xlfn.COUNTIFS(P363:P372,"&gt;=905")+_xlfn.COUNTIFS(P374:P384,"&gt;=905")</f>
        <v>0</v>
      </c>
      <c r="O389" s="46"/>
      <c r="P389" s="46"/>
    </row>
    <row r="390" spans="1:16" ht="16.5">
      <c r="A390" s="56"/>
      <c r="B390" s="56"/>
      <c r="C390" s="55"/>
      <c r="D390" s="55"/>
      <c r="E390" s="55"/>
      <c r="F390" s="55"/>
      <c r="G390" s="47"/>
      <c r="H390" s="71" t="s">
        <v>61</v>
      </c>
      <c r="I390" s="72"/>
      <c r="J390" s="8">
        <f>_xlfn.COUNTIFS(P352:P361,"&gt;=335",P352:P361,"&lt;=604")+_xlfn.COUNTIFS(P363:P372,"&gt;=335",P363:P372,"&lt;=604")+_xlfn.COUNTIFS(P374:P384,"&gt;=335",P374:P384,"&lt;=604")</f>
        <v>0</v>
      </c>
      <c r="K390" s="10"/>
      <c r="L390" s="10"/>
      <c r="M390" s="10"/>
      <c r="N390" s="10"/>
      <c r="O390" s="46"/>
      <c r="P390" s="46"/>
    </row>
    <row r="391" spans="1:16" ht="15">
      <c r="A391" s="57" t="s">
        <v>52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12"/>
      <c r="N391" s="12"/>
      <c r="O391" s="12"/>
      <c r="P391" s="12"/>
    </row>
    <row r="392" spans="1:16" ht="16.5">
      <c r="A392" s="58" t="s">
        <v>53</v>
      </c>
      <c r="B392" s="58"/>
      <c r="C392" s="58"/>
      <c r="D392" s="46"/>
      <c r="E392" s="46"/>
      <c r="F392" s="46"/>
      <c r="G392" s="46"/>
      <c r="H392" s="46"/>
      <c r="I392" s="46"/>
      <c r="J392" s="46"/>
      <c r="K392" s="46"/>
      <c r="L392" s="46"/>
      <c r="M392" s="59" t="s">
        <v>56</v>
      </c>
      <c r="N392" s="59"/>
      <c r="O392" s="59"/>
      <c r="P392" s="59"/>
    </row>
    <row r="393" spans="1:16" ht="15.75">
      <c r="A393" s="67" t="s">
        <v>54</v>
      </c>
      <c r="B393" s="67"/>
      <c r="C393" s="67"/>
      <c r="D393" s="67"/>
      <c r="E393" s="67"/>
      <c r="F393" s="67"/>
      <c r="G393" s="67"/>
      <c r="H393" s="67"/>
      <c r="I393" s="33"/>
      <c r="J393" s="33"/>
      <c r="K393" s="33"/>
      <c r="L393" s="33"/>
      <c r="M393" s="13"/>
      <c r="N393" s="13"/>
      <c r="O393" s="13"/>
      <c r="P393" s="13"/>
    </row>
    <row r="394" spans="1:16" ht="15.75">
      <c r="A394" s="67" t="s">
        <v>55</v>
      </c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13"/>
      <c r="N394" s="13"/>
      <c r="O394" s="13"/>
      <c r="P394" s="13"/>
    </row>
    <row r="395" spans="1:16" ht="15.75">
      <c r="A395" s="77" t="s">
        <v>63</v>
      </c>
      <c r="B395" s="77"/>
      <c r="C395" s="77"/>
      <c r="D395" s="77"/>
      <c r="E395" s="77"/>
      <c r="F395" s="77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1:16" ht="19.5">
      <c r="A396" s="69" t="s">
        <v>58</v>
      </c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</row>
    <row r="397" spans="1:16" ht="19.5">
      <c r="A397" s="49" t="s">
        <v>102</v>
      </c>
      <c r="B397" s="49"/>
      <c r="C397" s="49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1" t="s">
        <v>116</v>
      </c>
      <c r="O397" s="51"/>
      <c r="P397" s="36"/>
    </row>
    <row r="398" spans="1:16" ht="16.5">
      <c r="A398" s="68" t="s">
        <v>57</v>
      </c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</row>
    <row r="399" spans="1:16" ht="19.5">
      <c r="A399" s="44"/>
      <c r="B399" s="12"/>
      <c r="C399" s="12"/>
      <c r="D399" s="12"/>
      <c r="E399" s="12"/>
      <c r="F399" s="53">
        <v>2022</v>
      </c>
      <c r="G399" s="53"/>
      <c r="H399" s="52" t="s">
        <v>107</v>
      </c>
      <c r="I399" s="52"/>
      <c r="J399" s="52"/>
      <c r="K399" s="52"/>
      <c r="L399" s="52"/>
      <c r="M399" s="52"/>
      <c r="N399" s="12"/>
      <c r="O399" s="12"/>
      <c r="P399" s="12"/>
    </row>
    <row r="400" spans="1:16" ht="15" customHeight="1">
      <c r="A400" s="70" t="s">
        <v>0</v>
      </c>
      <c r="B400" s="73" t="s">
        <v>16</v>
      </c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29" t="s">
        <v>15</v>
      </c>
    </row>
    <row r="401" spans="1:16" ht="15" customHeight="1">
      <c r="A401" s="70"/>
      <c r="B401" s="6" t="s">
        <v>1</v>
      </c>
      <c r="C401" s="6" t="s">
        <v>2</v>
      </c>
      <c r="D401" s="6" t="s">
        <v>3</v>
      </c>
      <c r="E401" s="6" t="s">
        <v>4</v>
      </c>
      <c r="F401" s="6" t="s">
        <v>5</v>
      </c>
      <c r="G401" s="6" t="s">
        <v>6</v>
      </c>
      <c r="H401" s="6" t="s">
        <v>7</v>
      </c>
      <c r="I401" s="6" t="s">
        <v>8</v>
      </c>
      <c r="J401" s="6" t="s">
        <v>9</v>
      </c>
      <c r="K401" s="6" t="s">
        <v>10</v>
      </c>
      <c r="L401" s="6" t="s">
        <v>11</v>
      </c>
      <c r="M401" s="6" t="s">
        <v>12</v>
      </c>
      <c r="N401" s="6" t="s">
        <v>13</v>
      </c>
      <c r="O401" s="6" t="s">
        <v>14</v>
      </c>
      <c r="P401" s="5"/>
    </row>
    <row r="402" spans="1:16" ht="15">
      <c r="A402" s="17" t="s">
        <v>17</v>
      </c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29">
        <f>SUM(B402:O402)</f>
        <v>0</v>
      </c>
    </row>
    <row r="403" spans="1:16" ht="15">
      <c r="A403" s="17" t="s">
        <v>18</v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29">
        <f aca="true" t="shared" si="40" ref="P403:P434">SUM(B403:O403)</f>
        <v>0</v>
      </c>
    </row>
    <row r="404" spans="1:16" ht="15">
      <c r="A404" s="17" t="s">
        <v>19</v>
      </c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29">
        <f t="shared" si="40"/>
        <v>0</v>
      </c>
    </row>
    <row r="405" spans="1:16" ht="15">
      <c r="A405" s="17" t="s">
        <v>20</v>
      </c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29">
        <f t="shared" si="40"/>
        <v>0</v>
      </c>
    </row>
    <row r="406" spans="1:16" ht="15">
      <c r="A406" s="17" t="s">
        <v>21</v>
      </c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29">
        <f t="shared" si="40"/>
        <v>0</v>
      </c>
    </row>
    <row r="407" spans="1:16" ht="15">
      <c r="A407" s="17" t="s">
        <v>22</v>
      </c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29">
        <f t="shared" si="40"/>
        <v>0</v>
      </c>
    </row>
    <row r="408" spans="1:16" ht="15">
      <c r="A408" s="17" t="s">
        <v>23</v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29">
        <f t="shared" si="40"/>
        <v>0</v>
      </c>
    </row>
    <row r="409" spans="1:16" ht="15">
      <c r="A409" s="17" t="s">
        <v>24</v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29">
        <f t="shared" si="40"/>
        <v>0</v>
      </c>
    </row>
    <row r="410" spans="1:16" ht="15">
      <c r="A410" s="17" t="s">
        <v>25</v>
      </c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29">
        <f t="shared" si="40"/>
        <v>0</v>
      </c>
    </row>
    <row r="411" spans="1:16" ht="15">
      <c r="A411" s="17" t="s">
        <v>26</v>
      </c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29">
        <f t="shared" si="40"/>
        <v>0</v>
      </c>
    </row>
    <row r="412" spans="1:16" ht="15">
      <c r="A412" s="17" t="s">
        <v>48</v>
      </c>
      <c r="B412" s="30">
        <f>SUM(B402:B411)</f>
        <v>0</v>
      </c>
      <c r="C412" s="30">
        <f aca="true" t="shared" si="41" ref="C412:O412">SUM(C402:C411)</f>
        <v>0</v>
      </c>
      <c r="D412" s="30">
        <f t="shared" si="41"/>
        <v>0</v>
      </c>
      <c r="E412" s="30">
        <f t="shared" si="41"/>
        <v>0</v>
      </c>
      <c r="F412" s="30">
        <f t="shared" si="41"/>
        <v>0</v>
      </c>
      <c r="G412" s="30">
        <f t="shared" si="41"/>
        <v>0</v>
      </c>
      <c r="H412" s="30">
        <f t="shared" si="41"/>
        <v>0</v>
      </c>
      <c r="I412" s="30">
        <f t="shared" si="41"/>
        <v>0</v>
      </c>
      <c r="J412" s="30">
        <f t="shared" si="41"/>
        <v>0</v>
      </c>
      <c r="K412" s="30">
        <f t="shared" si="41"/>
        <v>0</v>
      </c>
      <c r="L412" s="30">
        <f t="shared" si="41"/>
        <v>0</v>
      </c>
      <c r="M412" s="30">
        <f t="shared" si="41"/>
        <v>0</v>
      </c>
      <c r="N412" s="30">
        <f>SUM(N402:N411)</f>
        <v>0</v>
      </c>
      <c r="O412" s="30">
        <f t="shared" si="41"/>
        <v>0</v>
      </c>
      <c r="P412" s="29">
        <f t="shared" si="40"/>
        <v>0</v>
      </c>
    </row>
    <row r="413" spans="1:16" ht="15">
      <c r="A413" s="17" t="s">
        <v>27</v>
      </c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29">
        <f t="shared" si="40"/>
        <v>0</v>
      </c>
    </row>
    <row r="414" spans="1:16" ht="15">
      <c r="A414" s="17" t="s">
        <v>28</v>
      </c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29">
        <f t="shared" si="40"/>
        <v>0</v>
      </c>
    </row>
    <row r="415" spans="1:16" ht="15">
      <c r="A415" s="17" t="s">
        <v>29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29">
        <f t="shared" si="40"/>
        <v>0</v>
      </c>
    </row>
    <row r="416" spans="1:16" ht="15">
      <c r="A416" s="17" t="s">
        <v>30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29">
        <f t="shared" si="40"/>
        <v>0</v>
      </c>
    </row>
    <row r="417" spans="1:16" ht="15">
      <c r="A417" s="17" t="s">
        <v>31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29">
        <f t="shared" si="40"/>
        <v>0</v>
      </c>
    </row>
    <row r="418" spans="1:16" ht="15">
      <c r="A418" s="17" t="s">
        <v>32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29">
        <f t="shared" si="40"/>
        <v>0</v>
      </c>
    </row>
    <row r="419" spans="1:16" ht="15">
      <c r="A419" s="17" t="s">
        <v>33</v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29">
        <f t="shared" si="40"/>
        <v>0</v>
      </c>
    </row>
    <row r="420" spans="1:16" ht="15">
      <c r="A420" s="17" t="s">
        <v>34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29">
        <f t="shared" si="40"/>
        <v>0</v>
      </c>
    </row>
    <row r="421" spans="1:16" ht="15">
      <c r="A421" s="17" t="s">
        <v>35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29">
        <f t="shared" si="40"/>
        <v>0</v>
      </c>
    </row>
    <row r="422" spans="1:16" ht="15">
      <c r="A422" s="17" t="s">
        <v>36</v>
      </c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29">
        <f t="shared" si="40"/>
        <v>0</v>
      </c>
    </row>
    <row r="423" spans="1:16" ht="15">
      <c r="A423" s="17" t="s">
        <v>48</v>
      </c>
      <c r="B423" s="30">
        <f>SUM(B413:B422)</f>
        <v>0</v>
      </c>
      <c r="C423" s="30">
        <f aca="true" t="shared" si="42" ref="C423:M423">SUM(C413:C422)</f>
        <v>0</v>
      </c>
      <c r="D423" s="30">
        <f t="shared" si="42"/>
        <v>0</v>
      </c>
      <c r="E423" s="30">
        <f t="shared" si="42"/>
        <v>0</v>
      </c>
      <c r="F423" s="30">
        <f t="shared" si="42"/>
        <v>0</v>
      </c>
      <c r="G423" s="30">
        <f t="shared" si="42"/>
        <v>0</v>
      </c>
      <c r="H423" s="30">
        <f t="shared" si="42"/>
        <v>0</v>
      </c>
      <c r="I423" s="30">
        <f t="shared" si="42"/>
        <v>0</v>
      </c>
      <c r="J423" s="30">
        <f>SUM(J413:J422)</f>
        <v>0</v>
      </c>
      <c r="K423" s="30">
        <f t="shared" si="42"/>
        <v>0</v>
      </c>
      <c r="L423" s="30">
        <f t="shared" si="42"/>
        <v>0</v>
      </c>
      <c r="M423" s="30">
        <f t="shared" si="42"/>
        <v>0</v>
      </c>
      <c r="N423" s="30">
        <f>SUM(N413:N422)</f>
        <v>0</v>
      </c>
      <c r="O423" s="30">
        <f>SUM(O413:O422)</f>
        <v>0</v>
      </c>
      <c r="P423" s="29">
        <f t="shared" si="40"/>
        <v>0</v>
      </c>
    </row>
    <row r="424" spans="1:16" ht="15">
      <c r="A424" s="17" t="s">
        <v>37</v>
      </c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29">
        <f t="shared" si="40"/>
        <v>0</v>
      </c>
    </row>
    <row r="425" spans="1:16" ht="15">
      <c r="A425" s="17" t="s">
        <v>38</v>
      </c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29">
        <f t="shared" si="40"/>
        <v>0</v>
      </c>
    </row>
    <row r="426" spans="1:16" ht="15">
      <c r="A426" s="17" t="s">
        <v>39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29">
        <f t="shared" si="40"/>
        <v>0</v>
      </c>
    </row>
    <row r="427" spans="1:16" ht="15">
      <c r="A427" s="17" t="s">
        <v>40</v>
      </c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29">
        <f t="shared" si="40"/>
        <v>0</v>
      </c>
    </row>
    <row r="428" spans="1:16" ht="15">
      <c r="A428" s="17" t="s">
        <v>41</v>
      </c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29">
        <f t="shared" si="40"/>
        <v>0</v>
      </c>
    </row>
    <row r="429" spans="1:16" ht="15">
      <c r="A429" s="17" t="s">
        <v>42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29">
        <f t="shared" si="40"/>
        <v>0</v>
      </c>
    </row>
    <row r="430" spans="1:16" ht="15">
      <c r="A430" s="17" t="s">
        <v>43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29">
        <f t="shared" si="40"/>
        <v>0</v>
      </c>
    </row>
    <row r="431" spans="1:16" ht="15">
      <c r="A431" s="17" t="s">
        <v>44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29">
        <f t="shared" si="40"/>
        <v>0</v>
      </c>
    </row>
    <row r="432" spans="1:16" ht="15">
      <c r="A432" s="17" t="s">
        <v>45</v>
      </c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29">
        <f t="shared" si="40"/>
        <v>0</v>
      </c>
    </row>
    <row r="433" spans="1:16" ht="15">
      <c r="A433" s="17" t="s">
        <v>46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29">
        <f t="shared" si="40"/>
        <v>0</v>
      </c>
    </row>
    <row r="434" spans="1:16" ht="15">
      <c r="A434" s="17" t="s">
        <v>48</v>
      </c>
      <c r="B434" s="30">
        <f aca="true" t="shared" si="43" ref="B434:O434">SUM(B424:B433)</f>
        <v>0</v>
      </c>
      <c r="C434" s="30">
        <f t="shared" si="43"/>
        <v>0</v>
      </c>
      <c r="D434" s="30">
        <f t="shared" si="43"/>
        <v>0</v>
      </c>
      <c r="E434" s="30">
        <f t="shared" si="43"/>
        <v>0</v>
      </c>
      <c r="F434" s="30">
        <f>SUM(F424:F433)</f>
        <v>0</v>
      </c>
      <c r="G434" s="30">
        <f t="shared" si="43"/>
        <v>0</v>
      </c>
      <c r="H434" s="30">
        <f t="shared" si="43"/>
        <v>0</v>
      </c>
      <c r="I434" s="30">
        <f t="shared" si="43"/>
        <v>0</v>
      </c>
      <c r="J434" s="30">
        <f t="shared" si="43"/>
        <v>0</v>
      </c>
      <c r="K434" s="30">
        <f>SUM(K424:K433)</f>
        <v>0</v>
      </c>
      <c r="L434" s="30">
        <f t="shared" si="43"/>
        <v>0</v>
      </c>
      <c r="M434" s="30">
        <f t="shared" si="43"/>
        <v>0</v>
      </c>
      <c r="N434" s="30">
        <f>SUM(N424:N433)</f>
        <v>0</v>
      </c>
      <c r="O434" s="30">
        <f t="shared" si="43"/>
        <v>0</v>
      </c>
      <c r="P434" s="29">
        <f t="shared" si="40"/>
        <v>0</v>
      </c>
    </row>
    <row r="435" spans="1:16" ht="15">
      <c r="A435" s="17" t="s">
        <v>62</v>
      </c>
      <c r="B435" s="31">
        <f aca="true" t="shared" si="44" ref="B435:O435">B412+B423+B434</f>
        <v>0</v>
      </c>
      <c r="C435" s="31">
        <f t="shared" si="44"/>
        <v>0</v>
      </c>
      <c r="D435" s="31">
        <f t="shared" si="44"/>
        <v>0</v>
      </c>
      <c r="E435" s="31">
        <f t="shared" si="44"/>
        <v>0</v>
      </c>
      <c r="F435" s="31">
        <f t="shared" si="44"/>
        <v>0</v>
      </c>
      <c r="G435" s="31">
        <f t="shared" si="44"/>
        <v>0</v>
      </c>
      <c r="H435" s="31">
        <f t="shared" si="44"/>
        <v>0</v>
      </c>
      <c r="I435" s="31">
        <f t="shared" si="44"/>
        <v>0</v>
      </c>
      <c r="J435" s="31">
        <f>J412+J423+J434</f>
        <v>0</v>
      </c>
      <c r="K435" s="31">
        <f t="shared" si="44"/>
        <v>0</v>
      </c>
      <c r="L435" s="31">
        <f t="shared" si="44"/>
        <v>0</v>
      </c>
      <c r="M435" s="31">
        <f t="shared" si="44"/>
        <v>0</v>
      </c>
      <c r="N435" s="31">
        <f t="shared" si="44"/>
        <v>0</v>
      </c>
      <c r="O435" s="31">
        <f t="shared" si="44"/>
        <v>0</v>
      </c>
      <c r="P435" s="32">
        <f>SUM(B435:O435)</f>
        <v>0</v>
      </c>
    </row>
    <row r="436" spans="1:16" ht="16.5">
      <c r="A436" s="54" t="s">
        <v>99</v>
      </c>
      <c r="B436" s="54"/>
      <c r="C436" s="54"/>
      <c r="D436" s="54"/>
      <c r="E436" s="54"/>
      <c r="F436" s="54"/>
      <c r="G436" s="54"/>
      <c r="H436" s="54" t="s">
        <v>100</v>
      </c>
      <c r="I436" s="54"/>
      <c r="J436" s="54"/>
      <c r="K436" s="35"/>
      <c r="L436" s="35" t="s">
        <v>101</v>
      </c>
      <c r="M436" s="35"/>
      <c r="N436" s="35"/>
      <c r="O436" s="35"/>
      <c r="P436" s="35"/>
    </row>
    <row r="437" spans="1:16" ht="16.5">
      <c r="A437" s="61" t="s">
        <v>59</v>
      </c>
      <c r="B437" s="61"/>
      <c r="C437" s="61"/>
      <c r="D437" s="61"/>
      <c r="E437" s="61"/>
      <c r="F437" s="61"/>
      <c r="G437" s="61"/>
      <c r="H437" s="63" t="s">
        <v>49</v>
      </c>
      <c r="I437" s="64"/>
      <c r="J437" s="22">
        <f>_xlfn.COUNTIFS(P402:P411,"&gt;=0",P402:P411,"&lt;=9")+_xlfn.COUNTIFS(P413:P422,"&gt;=0",P413:P422,"&lt;=9")+_xlfn.COUNTIFS(P424:P433,"&gt;=0",P424:P433,"&lt;=9")</f>
        <v>30</v>
      </c>
      <c r="K437" s="23"/>
      <c r="L437" s="60" t="s">
        <v>51</v>
      </c>
      <c r="M437" s="60"/>
      <c r="N437" s="24">
        <f>_xlfn.COUNTIFS(P402:P411,"&gt;=605",P402:P411,"&lt;=904")+_xlfn.COUNTIFS(P413:P422,"&gt;=605",P413:P422,"&lt;=904")+_xlfn.COUNTIFS(P424:P433,"&gt;=605",P424:P433,"&lt;=904")</f>
        <v>0</v>
      </c>
      <c r="O437" s="46"/>
      <c r="P437" s="46"/>
    </row>
    <row r="438" spans="1:16" ht="16.5">
      <c r="A438" s="56" t="s">
        <v>103</v>
      </c>
      <c r="B438" s="56"/>
      <c r="C438" s="55"/>
      <c r="D438" s="55"/>
      <c r="E438" s="55"/>
      <c r="F438" s="55"/>
      <c r="G438" s="47"/>
      <c r="H438" s="71" t="s">
        <v>60</v>
      </c>
      <c r="I438" s="72"/>
      <c r="J438" s="22">
        <f>_xlfn.COUNTIFS(P402:P411,"&gt;=10",P402:P411,"&lt;=334")+_xlfn.COUNTIFS(P413:P422,"&gt;=10",P413:P422,"&lt;=334")+_xlfn.COUNTIFS(P424:P433,"&gt;=10",P424:P433,"&lt;=334")</f>
        <v>0</v>
      </c>
      <c r="K438" s="23"/>
      <c r="L438" s="20" t="s">
        <v>50</v>
      </c>
      <c r="M438" s="20"/>
      <c r="N438" s="22">
        <f>_xlfn.COUNTIFS(P402:P411,"&gt;=905")+_xlfn.COUNTIFS(P413:P422,"&gt;=905")+_xlfn.COUNTIFS(P424:P433,"&gt;=905")</f>
        <v>0</v>
      </c>
      <c r="O438" s="46"/>
      <c r="P438" s="46"/>
    </row>
    <row r="439" spans="1:16" ht="16.5">
      <c r="A439" s="56"/>
      <c r="B439" s="56"/>
      <c r="C439" s="55"/>
      <c r="D439" s="55"/>
      <c r="E439" s="55"/>
      <c r="F439" s="55"/>
      <c r="G439" s="47"/>
      <c r="H439" s="71" t="s">
        <v>61</v>
      </c>
      <c r="I439" s="72"/>
      <c r="J439" s="22">
        <f>_xlfn.COUNTIFS(P402:P411,"&gt;=335",P402:P411,"&lt;=604")+_xlfn.COUNTIFS(P413:P422,"&gt;=335",P413:P422,"&lt;=604")+_xlfn.COUNTIFS(P424:P433,"&gt;=335",P424:P433,"&lt;=604")</f>
        <v>0</v>
      </c>
      <c r="K439" s="21"/>
      <c r="L439" s="21"/>
      <c r="M439" s="21"/>
      <c r="N439" s="21"/>
      <c r="O439" s="46"/>
      <c r="P439" s="46"/>
    </row>
    <row r="440" spans="1:16" ht="15">
      <c r="A440" s="57" t="s">
        <v>52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12"/>
      <c r="N440" s="12"/>
      <c r="O440" s="12"/>
      <c r="P440" s="12"/>
    </row>
    <row r="441" spans="1:16" ht="16.5">
      <c r="A441" s="58" t="s">
        <v>53</v>
      </c>
      <c r="B441" s="58"/>
      <c r="C441" s="58"/>
      <c r="D441" s="46"/>
      <c r="E441" s="46"/>
      <c r="F441" s="46"/>
      <c r="G441" s="46"/>
      <c r="H441" s="46"/>
      <c r="I441" s="46"/>
      <c r="J441" s="46"/>
      <c r="K441" s="46"/>
      <c r="L441" s="46"/>
      <c r="M441" s="59" t="s">
        <v>56</v>
      </c>
      <c r="N441" s="59"/>
      <c r="O441" s="59"/>
      <c r="P441" s="59"/>
    </row>
    <row r="442" spans="1:16" ht="15.75">
      <c r="A442" s="67" t="s">
        <v>54</v>
      </c>
      <c r="B442" s="67"/>
      <c r="C442" s="67"/>
      <c r="D442" s="67"/>
      <c r="E442" s="67"/>
      <c r="F442" s="67"/>
      <c r="G442" s="67"/>
      <c r="H442" s="67"/>
      <c r="I442" s="33"/>
      <c r="J442" s="33"/>
      <c r="K442" s="33"/>
      <c r="L442" s="33"/>
      <c r="M442" s="13"/>
      <c r="N442" s="13"/>
      <c r="O442" s="13"/>
      <c r="P442" s="13"/>
    </row>
    <row r="443" spans="1:16" ht="15.75">
      <c r="A443" s="67" t="s">
        <v>55</v>
      </c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13"/>
      <c r="N443" s="13"/>
      <c r="O443" s="13"/>
      <c r="P443" s="13"/>
    </row>
    <row r="444" spans="1:16" ht="15.75">
      <c r="A444" s="77" t="s">
        <v>63</v>
      </c>
      <c r="B444" s="77"/>
      <c r="C444" s="77"/>
      <c r="D444" s="77"/>
      <c r="E444" s="77"/>
      <c r="F444" s="77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1:16" ht="19.5">
      <c r="A445" s="69" t="s">
        <v>58</v>
      </c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</row>
    <row r="446" spans="1:16" ht="19.5">
      <c r="A446" s="49" t="s">
        <v>102</v>
      </c>
      <c r="B446" s="49"/>
      <c r="C446" s="49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1" t="s">
        <v>116</v>
      </c>
      <c r="O446" s="51"/>
      <c r="P446" s="36"/>
    </row>
    <row r="447" spans="1:16" ht="16.5">
      <c r="A447" s="68" t="s">
        <v>57</v>
      </c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</row>
    <row r="448" spans="1:16" ht="19.5">
      <c r="A448" s="44"/>
      <c r="B448" s="12"/>
      <c r="C448" s="12"/>
      <c r="D448" s="12"/>
      <c r="E448" s="12"/>
      <c r="F448" s="53">
        <v>2022</v>
      </c>
      <c r="G448" s="53"/>
      <c r="H448" s="52" t="s">
        <v>106</v>
      </c>
      <c r="I448" s="52"/>
      <c r="J448" s="52"/>
      <c r="K448" s="52"/>
      <c r="L448" s="52"/>
      <c r="M448" s="52"/>
      <c r="N448" s="12"/>
      <c r="O448" s="12"/>
      <c r="P448" s="12"/>
    </row>
    <row r="449" spans="1:16" ht="15" customHeight="1">
      <c r="A449" s="70" t="s">
        <v>0</v>
      </c>
      <c r="B449" s="73" t="s">
        <v>16</v>
      </c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29" t="s">
        <v>15</v>
      </c>
    </row>
    <row r="450" spans="1:16" ht="15" customHeight="1">
      <c r="A450" s="70"/>
      <c r="B450" s="6" t="s">
        <v>1</v>
      </c>
      <c r="C450" s="6" t="s">
        <v>2</v>
      </c>
      <c r="D450" s="6" t="s">
        <v>3</v>
      </c>
      <c r="E450" s="6" t="s">
        <v>4</v>
      </c>
      <c r="F450" s="6" t="s">
        <v>5</v>
      </c>
      <c r="G450" s="6" t="s">
        <v>6</v>
      </c>
      <c r="H450" s="6" t="s">
        <v>7</v>
      </c>
      <c r="I450" s="6" t="s">
        <v>8</v>
      </c>
      <c r="J450" s="6" t="s">
        <v>9</v>
      </c>
      <c r="K450" s="6" t="s">
        <v>10</v>
      </c>
      <c r="L450" s="6" t="s">
        <v>11</v>
      </c>
      <c r="M450" s="6" t="s">
        <v>12</v>
      </c>
      <c r="N450" s="6" t="s">
        <v>13</v>
      </c>
      <c r="O450" s="6" t="s">
        <v>14</v>
      </c>
      <c r="P450" s="5"/>
    </row>
    <row r="451" spans="1:16" ht="15">
      <c r="A451" s="17" t="s">
        <v>17</v>
      </c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29">
        <f>SUM(B451:O451)</f>
        <v>0</v>
      </c>
    </row>
    <row r="452" spans="1:16" ht="15">
      <c r="A452" s="17" t="s">
        <v>18</v>
      </c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29">
        <f aca="true" t="shared" si="45" ref="P452:P484">SUM(B452:O452)</f>
        <v>0</v>
      </c>
    </row>
    <row r="453" spans="1:16" ht="15">
      <c r="A453" s="17" t="s">
        <v>19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29">
        <f t="shared" si="45"/>
        <v>0</v>
      </c>
    </row>
    <row r="454" spans="1:16" ht="15">
      <c r="A454" s="17" t="s">
        <v>20</v>
      </c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29">
        <f t="shared" si="45"/>
        <v>0</v>
      </c>
    </row>
    <row r="455" spans="1:16" ht="15">
      <c r="A455" s="17" t="s">
        <v>21</v>
      </c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29">
        <f t="shared" si="45"/>
        <v>0</v>
      </c>
    </row>
    <row r="456" spans="1:16" ht="15">
      <c r="A456" s="17" t="s">
        <v>22</v>
      </c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29">
        <f t="shared" si="45"/>
        <v>0</v>
      </c>
    </row>
    <row r="457" spans="1:16" ht="15">
      <c r="A457" s="17" t="s">
        <v>23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29">
        <f t="shared" si="45"/>
        <v>0</v>
      </c>
    </row>
    <row r="458" spans="1:16" ht="15">
      <c r="A458" s="17" t="s">
        <v>24</v>
      </c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29">
        <f t="shared" si="45"/>
        <v>0</v>
      </c>
    </row>
    <row r="459" spans="1:16" ht="15">
      <c r="A459" s="17" t="s">
        <v>25</v>
      </c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29">
        <f t="shared" si="45"/>
        <v>0</v>
      </c>
    </row>
    <row r="460" spans="1:16" ht="15">
      <c r="A460" s="17" t="s">
        <v>26</v>
      </c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29">
        <f t="shared" si="45"/>
        <v>0</v>
      </c>
    </row>
    <row r="461" spans="1:16" ht="15">
      <c r="A461" s="17" t="s">
        <v>48</v>
      </c>
      <c r="B461" s="30">
        <f>SUM(B451:B460)</f>
        <v>0</v>
      </c>
      <c r="C461" s="30">
        <f aca="true" t="shared" si="46" ref="C461:O461">SUM(C451:C460)</f>
        <v>0</v>
      </c>
      <c r="D461" s="30">
        <f t="shared" si="46"/>
        <v>0</v>
      </c>
      <c r="E461" s="30">
        <f t="shared" si="46"/>
        <v>0</v>
      </c>
      <c r="F461" s="30">
        <f t="shared" si="46"/>
        <v>0</v>
      </c>
      <c r="G461" s="30">
        <f t="shared" si="46"/>
        <v>0</v>
      </c>
      <c r="H461" s="30">
        <f t="shared" si="46"/>
        <v>0</v>
      </c>
      <c r="I461" s="30">
        <f t="shared" si="46"/>
        <v>0</v>
      </c>
      <c r="J461" s="30">
        <f t="shared" si="46"/>
        <v>0</v>
      </c>
      <c r="K461" s="30">
        <f t="shared" si="46"/>
        <v>0</v>
      </c>
      <c r="L461" s="30">
        <f t="shared" si="46"/>
        <v>0</v>
      </c>
      <c r="M461" s="30">
        <f t="shared" si="46"/>
        <v>0</v>
      </c>
      <c r="N461" s="30">
        <f t="shared" si="46"/>
        <v>0</v>
      </c>
      <c r="O461" s="30">
        <f t="shared" si="46"/>
        <v>0</v>
      </c>
      <c r="P461" s="29">
        <f t="shared" si="45"/>
        <v>0</v>
      </c>
    </row>
    <row r="462" spans="1:16" ht="15">
      <c r="A462" s="17" t="s">
        <v>27</v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29">
        <f t="shared" si="45"/>
        <v>0</v>
      </c>
    </row>
    <row r="463" spans="1:16" ht="15">
      <c r="A463" s="17" t="s">
        <v>28</v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29">
        <f t="shared" si="45"/>
        <v>0</v>
      </c>
    </row>
    <row r="464" spans="1:16" ht="15">
      <c r="A464" s="17" t="s">
        <v>29</v>
      </c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29">
        <f t="shared" si="45"/>
        <v>0</v>
      </c>
    </row>
    <row r="465" spans="1:16" ht="15">
      <c r="A465" s="17" t="s">
        <v>30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29">
        <f t="shared" si="45"/>
        <v>0</v>
      </c>
    </row>
    <row r="466" spans="1:16" ht="15">
      <c r="A466" s="17" t="s">
        <v>31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29">
        <f t="shared" si="45"/>
        <v>0</v>
      </c>
    </row>
    <row r="467" spans="1:16" ht="15">
      <c r="A467" s="17" t="s">
        <v>32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29">
        <f t="shared" si="45"/>
        <v>0</v>
      </c>
    </row>
    <row r="468" spans="1:16" ht="15">
      <c r="A468" s="17" t="s">
        <v>33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29">
        <f t="shared" si="45"/>
        <v>0</v>
      </c>
    </row>
    <row r="469" spans="1:16" ht="15">
      <c r="A469" s="17" t="s">
        <v>34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29">
        <f t="shared" si="45"/>
        <v>0</v>
      </c>
    </row>
    <row r="470" spans="1:16" ht="15">
      <c r="A470" s="17" t="s">
        <v>35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29">
        <f t="shared" si="45"/>
        <v>0</v>
      </c>
    </row>
    <row r="471" spans="1:16" ht="15">
      <c r="A471" s="17" t="s">
        <v>36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29">
        <f t="shared" si="45"/>
        <v>0</v>
      </c>
    </row>
    <row r="472" spans="1:16" ht="15">
      <c r="A472" s="17" t="s">
        <v>48</v>
      </c>
      <c r="B472" s="30">
        <f>SUM(B462:B471)</f>
        <v>0</v>
      </c>
      <c r="C472" s="30">
        <f aca="true" t="shared" si="47" ref="C472:M472">SUM(C462:C471)</f>
        <v>0</v>
      </c>
      <c r="D472" s="30">
        <f t="shared" si="47"/>
        <v>0</v>
      </c>
      <c r="E472" s="30">
        <f t="shared" si="47"/>
        <v>0</v>
      </c>
      <c r="F472" s="30">
        <f t="shared" si="47"/>
        <v>0</v>
      </c>
      <c r="G472" s="30">
        <f t="shared" si="47"/>
        <v>0</v>
      </c>
      <c r="H472" s="30">
        <f t="shared" si="47"/>
        <v>0</v>
      </c>
      <c r="I472" s="30">
        <f t="shared" si="47"/>
        <v>0</v>
      </c>
      <c r="J472" s="30">
        <f t="shared" si="47"/>
        <v>0</v>
      </c>
      <c r="K472" s="30">
        <f t="shared" si="47"/>
        <v>0</v>
      </c>
      <c r="L472" s="30">
        <f>SUM(L462:L471)</f>
        <v>0</v>
      </c>
      <c r="M472" s="30">
        <f t="shared" si="47"/>
        <v>0</v>
      </c>
      <c r="N472" s="30">
        <f>SUM(N462:N471)</f>
        <v>0</v>
      </c>
      <c r="O472" s="30">
        <f>SUM(O462:O471)</f>
        <v>0</v>
      </c>
      <c r="P472" s="29">
        <f t="shared" si="45"/>
        <v>0</v>
      </c>
    </row>
    <row r="473" spans="1:16" ht="15">
      <c r="A473" s="17" t="s">
        <v>37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29">
        <f t="shared" si="45"/>
        <v>0</v>
      </c>
    </row>
    <row r="474" spans="1:16" ht="15">
      <c r="A474" s="17" t="s">
        <v>38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29">
        <f t="shared" si="45"/>
        <v>0</v>
      </c>
    </row>
    <row r="475" spans="1:16" ht="15">
      <c r="A475" s="17" t="s">
        <v>39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29">
        <f t="shared" si="45"/>
        <v>0</v>
      </c>
    </row>
    <row r="476" spans="1:16" ht="15">
      <c r="A476" s="17" t="s">
        <v>40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29">
        <f t="shared" si="45"/>
        <v>0</v>
      </c>
    </row>
    <row r="477" spans="1:16" ht="15">
      <c r="A477" s="17" t="s">
        <v>41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29">
        <f t="shared" si="45"/>
        <v>0</v>
      </c>
    </row>
    <row r="478" spans="1:16" ht="15">
      <c r="A478" s="17" t="s">
        <v>42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29">
        <f t="shared" si="45"/>
        <v>0</v>
      </c>
    </row>
    <row r="479" spans="1:16" ht="15">
      <c r="A479" s="17" t="s">
        <v>43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29">
        <f t="shared" si="45"/>
        <v>0</v>
      </c>
    </row>
    <row r="480" spans="1:16" ht="15">
      <c r="A480" s="17" t="s">
        <v>44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29">
        <f t="shared" si="45"/>
        <v>0</v>
      </c>
    </row>
    <row r="481" spans="1:16" ht="15">
      <c r="A481" s="17" t="s">
        <v>45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29">
        <f t="shared" si="45"/>
        <v>0</v>
      </c>
    </row>
    <row r="482" spans="1:16" ht="15">
      <c r="A482" s="17" t="s">
        <v>46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29">
        <f t="shared" si="45"/>
        <v>0</v>
      </c>
    </row>
    <row r="483" spans="1:16" ht="15">
      <c r="A483" s="17" t="s">
        <v>47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29">
        <f t="shared" si="45"/>
        <v>0</v>
      </c>
    </row>
    <row r="484" spans="1:16" ht="15">
      <c r="A484" s="17" t="s">
        <v>48</v>
      </c>
      <c r="B484" s="30">
        <f>SUM(B473:B483)</f>
        <v>0</v>
      </c>
      <c r="C484" s="30">
        <f aca="true" t="shared" si="48" ref="C484:M484">SUM(C473:C483)</f>
        <v>0</v>
      </c>
      <c r="D484" s="30">
        <f t="shared" si="48"/>
        <v>0</v>
      </c>
      <c r="E484" s="30">
        <f t="shared" si="48"/>
        <v>0</v>
      </c>
      <c r="F484" s="30">
        <f t="shared" si="48"/>
        <v>0</v>
      </c>
      <c r="G484" s="30">
        <f>SUM(G473:G483)</f>
        <v>0</v>
      </c>
      <c r="H484" s="30">
        <f t="shared" si="48"/>
        <v>0</v>
      </c>
      <c r="I484" s="30">
        <f t="shared" si="48"/>
        <v>0</v>
      </c>
      <c r="J484" s="30">
        <f>SUM(J473:J483)</f>
        <v>0</v>
      </c>
      <c r="K484" s="30">
        <f t="shared" si="48"/>
        <v>0</v>
      </c>
      <c r="L484" s="30">
        <f t="shared" si="48"/>
        <v>0</v>
      </c>
      <c r="M484" s="30">
        <f t="shared" si="48"/>
        <v>0</v>
      </c>
      <c r="N484" s="30">
        <f>SUM(N473:N483)</f>
        <v>0</v>
      </c>
      <c r="O484" s="30">
        <f>SUM(O473:O483)</f>
        <v>0</v>
      </c>
      <c r="P484" s="29">
        <f t="shared" si="45"/>
        <v>0</v>
      </c>
    </row>
    <row r="485" spans="1:16" ht="15">
      <c r="A485" s="17" t="s">
        <v>62</v>
      </c>
      <c r="B485" s="18">
        <f aca="true" t="shared" si="49" ref="B485:O485">B461+B472+B484</f>
        <v>0</v>
      </c>
      <c r="C485" s="18">
        <f t="shared" si="49"/>
        <v>0</v>
      </c>
      <c r="D485" s="18">
        <f t="shared" si="49"/>
        <v>0</v>
      </c>
      <c r="E485" s="18">
        <f t="shared" si="49"/>
        <v>0</v>
      </c>
      <c r="F485" s="18">
        <f t="shared" si="49"/>
        <v>0</v>
      </c>
      <c r="G485" s="18">
        <f t="shared" si="49"/>
        <v>0</v>
      </c>
      <c r="H485" s="18">
        <f t="shared" si="49"/>
        <v>0</v>
      </c>
      <c r="I485" s="18">
        <f t="shared" si="49"/>
        <v>0</v>
      </c>
      <c r="J485" s="18">
        <f t="shared" si="49"/>
        <v>0</v>
      </c>
      <c r="K485" s="18">
        <f t="shared" si="49"/>
        <v>0</v>
      </c>
      <c r="L485" s="18">
        <f t="shared" si="49"/>
        <v>0</v>
      </c>
      <c r="M485" s="18">
        <f t="shared" si="49"/>
        <v>0</v>
      </c>
      <c r="N485" s="18">
        <f t="shared" si="49"/>
        <v>0</v>
      </c>
      <c r="O485" s="18">
        <f t="shared" si="49"/>
        <v>0</v>
      </c>
      <c r="P485" s="32">
        <f>SUM(B485:O485)</f>
        <v>0</v>
      </c>
    </row>
    <row r="486" spans="1:16" ht="16.5">
      <c r="A486" s="54" t="s">
        <v>99</v>
      </c>
      <c r="B486" s="54"/>
      <c r="C486" s="54"/>
      <c r="D486" s="54"/>
      <c r="E486" s="54"/>
      <c r="F486" s="54"/>
      <c r="G486" s="54"/>
      <c r="H486" s="54" t="s">
        <v>100</v>
      </c>
      <c r="I486" s="54"/>
      <c r="J486" s="54"/>
      <c r="K486" s="35"/>
      <c r="L486" s="35" t="s">
        <v>101</v>
      </c>
      <c r="M486" s="35"/>
      <c r="N486" s="35"/>
      <c r="O486" s="35"/>
      <c r="P486" s="35"/>
    </row>
    <row r="487" spans="1:16" ht="16.5">
      <c r="A487" s="61" t="s">
        <v>59</v>
      </c>
      <c r="B487" s="61"/>
      <c r="C487" s="61"/>
      <c r="D487" s="61"/>
      <c r="E487" s="61"/>
      <c r="F487" s="61"/>
      <c r="G487" s="61"/>
      <c r="H487" s="74" t="s">
        <v>49</v>
      </c>
      <c r="I487" s="60"/>
      <c r="J487" s="8">
        <f>_xlfn.COUNTIFS(P451:P460,"&gt;=0",P451:P460,"&lt;=9")+_xlfn.COUNTIFS(P462:P471,"&gt;=0",P462:P471,"&lt;=9")+_xlfn.COUNTIFS(P473:P483,"&gt;=0",P473:P483,"&lt;=9")</f>
        <v>31</v>
      </c>
      <c r="K487" s="25"/>
      <c r="L487" s="60" t="s">
        <v>51</v>
      </c>
      <c r="M487" s="60"/>
      <c r="N487" s="9">
        <f>_xlfn.COUNTIFS(P451:P460,"&gt;=605",P451:P460,"&lt;=904")+_xlfn.COUNTIFS(P462:P471,"&gt;=605",P462:P471,"&lt;=904")+_xlfn.COUNTIFS(P473:P483,"&gt;=605",P473:P483,"&lt;=904")</f>
        <v>0</v>
      </c>
      <c r="O487" s="46"/>
      <c r="P487" s="46"/>
    </row>
    <row r="488" spans="1:16" ht="16.5">
      <c r="A488" s="56" t="s">
        <v>103</v>
      </c>
      <c r="B488" s="56"/>
      <c r="C488" s="55"/>
      <c r="D488" s="55"/>
      <c r="E488" s="55"/>
      <c r="F488" s="55"/>
      <c r="G488" s="47"/>
      <c r="H488" s="75" t="s">
        <v>60</v>
      </c>
      <c r="I488" s="76"/>
      <c r="J488" s="8">
        <f>_xlfn.COUNTIFS(P451:P460,"&gt;=10",P451:P460,"&lt;=334")+_xlfn.COUNTIFS(P462:P471,"&gt;=10",P462:P471,"&lt;=334")+_xlfn.COUNTIFS(P473:P483,"&gt;=10",P473:P483,"&lt;=334")</f>
        <v>0</v>
      </c>
      <c r="K488" s="25"/>
      <c r="L488" s="20" t="s">
        <v>50</v>
      </c>
      <c r="M488" s="20"/>
      <c r="N488" s="8">
        <f>_xlfn.COUNTIFS(P451:P460,"&gt;=905")+_xlfn.COUNTIFS(P462:P471,"&gt;=905")+_xlfn.COUNTIFS(P473:P483,"&gt;=905")</f>
        <v>0</v>
      </c>
      <c r="O488" s="46"/>
      <c r="P488" s="46"/>
    </row>
    <row r="489" spans="1:16" ht="16.5">
      <c r="A489" s="56"/>
      <c r="B489" s="56"/>
      <c r="C489" s="55"/>
      <c r="D489" s="55"/>
      <c r="E489" s="55"/>
      <c r="F489" s="55"/>
      <c r="G489" s="47"/>
      <c r="H489" s="75" t="s">
        <v>61</v>
      </c>
      <c r="I489" s="76"/>
      <c r="J489" s="8">
        <f>_xlfn.COUNTIFS(P451:P460,"&gt;=335",P451:P460,"&lt;=604")+_xlfn.COUNTIFS(P462:P471,"&gt;=335",P462:P471,"&lt;=604")+_xlfn.COUNTIFS(P473:P483,"&gt;=335",P473:P483,"&lt;=604")</f>
        <v>0</v>
      </c>
      <c r="K489" s="20"/>
      <c r="L489" s="20"/>
      <c r="M489" s="20"/>
      <c r="N489" s="20"/>
      <c r="O489" s="46"/>
      <c r="P489" s="46"/>
    </row>
    <row r="490" spans="1:16" ht="15">
      <c r="A490" s="57" t="s">
        <v>52</v>
      </c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12"/>
      <c r="N490" s="12"/>
      <c r="O490" s="12"/>
      <c r="P490" s="12"/>
    </row>
    <row r="491" spans="1:16" ht="16.5">
      <c r="A491" s="58" t="s">
        <v>53</v>
      </c>
      <c r="B491" s="58"/>
      <c r="C491" s="58"/>
      <c r="D491" s="46"/>
      <c r="E491" s="46"/>
      <c r="F491" s="46"/>
      <c r="G491" s="46"/>
      <c r="H491" s="46"/>
      <c r="I491" s="46"/>
      <c r="J491" s="46"/>
      <c r="K491" s="46"/>
      <c r="L491" s="46"/>
      <c r="M491" s="59" t="s">
        <v>56</v>
      </c>
      <c r="N491" s="59"/>
      <c r="O491" s="59"/>
      <c r="P491" s="59"/>
    </row>
    <row r="492" spans="1:16" ht="15.75">
      <c r="A492" s="67" t="s">
        <v>54</v>
      </c>
      <c r="B492" s="67"/>
      <c r="C492" s="67"/>
      <c r="D492" s="67"/>
      <c r="E492" s="67"/>
      <c r="F492" s="67"/>
      <c r="G492" s="67"/>
      <c r="H492" s="67"/>
      <c r="I492" s="33"/>
      <c r="J492" s="33"/>
      <c r="K492" s="33"/>
      <c r="L492" s="33"/>
      <c r="M492" s="13"/>
      <c r="N492" s="13"/>
      <c r="O492" s="13"/>
      <c r="P492" s="13"/>
    </row>
    <row r="493" spans="1:16" ht="15.75">
      <c r="A493" s="67" t="s">
        <v>55</v>
      </c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13"/>
      <c r="N493" s="13"/>
      <c r="O493" s="13"/>
      <c r="P493" s="13"/>
    </row>
    <row r="494" spans="1:16" ht="15.75">
      <c r="A494" s="77" t="s">
        <v>63</v>
      </c>
      <c r="B494" s="77"/>
      <c r="C494" s="77"/>
      <c r="D494" s="77"/>
      <c r="E494" s="77"/>
      <c r="F494" s="77"/>
      <c r="G494" s="13"/>
      <c r="H494" s="13"/>
      <c r="I494" s="13"/>
      <c r="J494" s="13"/>
      <c r="K494" s="13"/>
      <c r="L494" s="13"/>
      <c r="M494" s="13"/>
      <c r="N494" s="13"/>
      <c r="O494" s="13"/>
      <c r="P494" s="13"/>
    </row>
    <row r="495" spans="1:16" ht="19.5">
      <c r="A495" s="69" t="s">
        <v>58</v>
      </c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</row>
    <row r="496" spans="1:16" ht="19.5">
      <c r="A496" s="49" t="s">
        <v>102</v>
      </c>
      <c r="B496" s="49"/>
      <c r="C496" s="49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1" t="s">
        <v>116</v>
      </c>
      <c r="O496" s="51"/>
      <c r="P496" s="36"/>
    </row>
    <row r="497" spans="1:16" ht="16.5">
      <c r="A497" s="68" t="s">
        <v>57</v>
      </c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</row>
    <row r="498" spans="1:16" ht="19.5">
      <c r="A498" s="44"/>
      <c r="B498" s="12"/>
      <c r="C498" s="12"/>
      <c r="D498" s="12"/>
      <c r="E498" s="12"/>
      <c r="F498" s="53">
        <v>2022</v>
      </c>
      <c r="G498" s="53"/>
      <c r="H498" s="52" t="s">
        <v>105</v>
      </c>
      <c r="I498" s="52"/>
      <c r="J498" s="52"/>
      <c r="K498" s="52"/>
      <c r="L498" s="52"/>
      <c r="M498" s="52"/>
      <c r="N498" s="12"/>
      <c r="O498" s="12"/>
      <c r="P498" s="12"/>
    </row>
    <row r="499" spans="1:16" ht="15" customHeight="1">
      <c r="A499" s="70" t="s">
        <v>0</v>
      </c>
      <c r="B499" s="73" t="s">
        <v>16</v>
      </c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29" t="s">
        <v>15</v>
      </c>
    </row>
    <row r="500" spans="1:16" ht="15" customHeight="1">
      <c r="A500" s="70"/>
      <c r="B500" s="6" t="s">
        <v>1</v>
      </c>
      <c r="C500" s="6" t="s">
        <v>2</v>
      </c>
      <c r="D500" s="6" t="s">
        <v>3</v>
      </c>
      <c r="E500" s="6" t="s">
        <v>4</v>
      </c>
      <c r="F500" s="6" t="s">
        <v>5</v>
      </c>
      <c r="G500" s="6" t="s">
        <v>6</v>
      </c>
      <c r="H500" s="6" t="s">
        <v>7</v>
      </c>
      <c r="I500" s="6" t="s">
        <v>8</v>
      </c>
      <c r="J500" s="6" t="s">
        <v>9</v>
      </c>
      <c r="K500" s="6" t="s">
        <v>10</v>
      </c>
      <c r="L500" s="6" t="s">
        <v>11</v>
      </c>
      <c r="M500" s="6" t="s">
        <v>12</v>
      </c>
      <c r="N500" s="6" t="s">
        <v>13</v>
      </c>
      <c r="O500" s="6" t="s">
        <v>14</v>
      </c>
      <c r="P500" s="5"/>
    </row>
    <row r="501" spans="1:16" ht="15">
      <c r="A501" s="17" t="s">
        <v>17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29">
        <f>SUM(B501:O501)</f>
        <v>0</v>
      </c>
    </row>
    <row r="502" spans="1:16" ht="15">
      <c r="A502" s="17" t="s">
        <v>18</v>
      </c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29">
        <f aca="true" t="shared" si="50" ref="P502:P533">SUM(B502:O502)</f>
        <v>0</v>
      </c>
    </row>
    <row r="503" spans="1:16" ht="15">
      <c r="A503" s="17" t="s">
        <v>19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29">
        <f t="shared" si="50"/>
        <v>0</v>
      </c>
    </row>
    <row r="504" spans="1:16" ht="15">
      <c r="A504" s="17" t="s">
        <v>20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29">
        <f t="shared" si="50"/>
        <v>0</v>
      </c>
    </row>
    <row r="505" spans="1:16" ht="15">
      <c r="A505" s="17" t="s">
        <v>21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29">
        <f t="shared" si="50"/>
        <v>0</v>
      </c>
    </row>
    <row r="506" spans="1:16" ht="15">
      <c r="A506" s="17" t="s">
        <v>22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29">
        <f t="shared" si="50"/>
        <v>0</v>
      </c>
    </row>
    <row r="507" spans="1:16" ht="15">
      <c r="A507" s="17" t="s">
        <v>23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29">
        <f t="shared" si="50"/>
        <v>0</v>
      </c>
    </row>
    <row r="508" spans="1:16" ht="15">
      <c r="A508" s="17" t="s">
        <v>24</v>
      </c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29">
        <f t="shared" si="50"/>
        <v>0</v>
      </c>
    </row>
    <row r="509" spans="1:16" ht="15">
      <c r="A509" s="17" t="s">
        <v>25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29">
        <f t="shared" si="50"/>
        <v>0</v>
      </c>
    </row>
    <row r="510" spans="1:16" ht="15">
      <c r="A510" s="17" t="s">
        <v>26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29">
        <f t="shared" si="50"/>
        <v>0</v>
      </c>
    </row>
    <row r="511" spans="1:16" ht="15">
      <c r="A511" s="17" t="s">
        <v>48</v>
      </c>
      <c r="B511" s="30">
        <f>SUM(B501:B510)</f>
        <v>0</v>
      </c>
      <c r="C511" s="30">
        <f aca="true" t="shared" si="51" ref="C511:O511">SUM(C501:C510)</f>
        <v>0</v>
      </c>
      <c r="D511" s="30">
        <f t="shared" si="51"/>
        <v>0</v>
      </c>
      <c r="E511" s="30">
        <f t="shared" si="51"/>
        <v>0</v>
      </c>
      <c r="F511" s="30">
        <f t="shared" si="51"/>
        <v>0</v>
      </c>
      <c r="G511" s="30">
        <f t="shared" si="51"/>
        <v>0</v>
      </c>
      <c r="H511" s="30">
        <f t="shared" si="51"/>
        <v>0</v>
      </c>
      <c r="I511" s="30">
        <f t="shared" si="51"/>
        <v>0</v>
      </c>
      <c r="J511" s="30">
        <f t="shared" si="51"/>
        <v>0</v>
      </c>
      <c r="K511" s="30">
        <f t="shared" si="51"/>
        <v>0</v>
      </c>
      <c r="L511" s="30">
        <f t="shared" si="51"/>
        <v>0</v>
      </c>
      <c r="M511" s="30">
        <f t="shared" si="51"/>
        <v>0</v>
      </c>
      <c r="N511" s="30">
        <f t="shared" si="51"/>
        <v>0</v>
      </c>
      <c r="O511" s="30">
        <f t="shared" si="51"/>
        <v>0</v>
      </c>
      <c r="P511" s="29">
        <f t="shared" si="50"/>
        <v>0</v>
      </c>
    </row>
    <row r="512" spans="1:16" ht="15">
      <c r="A512" s="17" t="s">
        <v>27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29">
        <f t="shared" si="50"/>
        <v>0</v>
      </c>
    </row>
    <row r="513" spans="1:16" ht="15">
      <c r="A513" s="17" t="s">
        <v>28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29">
        <f t="shared" si="50"/>
        <v>0</v>
      </c>
    </row>
    <row r="514" spans="1:16" ht="15">
      <c r="A514" s="17" t="s">
        <v>29</v>
      </c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29">
        <f t="shared" si="50"/>
        <v>0</v>
      </c>
    </row>
    <row r="515" spans="1:16" ht="15">
      <c r="A515" s="17" t="s">
        <v>30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29">
        <f t="shared" si="50"/>
        <v>0</v>
      </c>
    </row>
    <row r="516" spans="1:16" ht="15">
      <c r="A516" s="17" t="s">
        <v>31</v>
      </c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29">
        <f t="shared" si="50"/>
        <v>0</v>
      </c>
    </row>
    <row r="517" spans="1:16" ht="15">
      <c r="A517" s="17" t="s">
        <v>32</v>
      </c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29">
        <f t="shared" si="50"/>
        <v>0</v>
      </c>
    </row>
    <row r="518" spans="1:16" ht="15">
      <c r="A518" s="17" t="s">
        <v>33</v>
      </c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29">
        <f t="shared" si="50"/>
        <v>0</v>
      </c>
    </row>
    <row r="519" spans="1:16" ht="15">
      <c r="A519" s="17" t="s">
        <v>34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29">
        <f t="shared" si="50"/>
        <v>0</v>
      </c>
    </row>
    <row r="520" spans="1:16" ht="15">
      <c r="A520" s="17" t="s">
        <v>35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29">
        <f t="shared" si="50"/>
        <v>0</v>
      </c>
    </row>
    <row r="521" spans="1:16" ht="15">
      <c r="A521" s="17" t="s">
        <v>36</v>
      </c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29">
        <f t="shared" si="50"/>
        <v>0</v>
      </c>
    </row>
    <row r="522" spans="1:16" ht="15">
      <c r="A522" s="17" t="s">
        <v>48</v>
      </c>
      <c r="B522" s="30">
        <f>SUM(B512:B521)</f>
        <v>0</v>
      </c>
      <c r="C522" s="30">
        <f aca="true" t="shared" si="52" ref="C522:M522">SUM(C512:C521)</f>
        <v>0</v>
      </c>
      <c r="D522" s="30">
        <f t="shared" si="52"/>
        <v>0</v>
      </c>
      <c r="E522" s="30">
        <f t="shared" si="52"/>
        <v>0</v>
      </c>
      <c r="F522" s="30">
        <f t="shared" si="52"/>
        <v>0</v>
      </c>
      <c r="G522" s="30">
        <f t="shared" si="52"/>
        <v>0</v>
      </c>
      <c r="H522" s="30">
        <f t="shared" si="52"/>
        <v>0</v>
      </c>
      <c r="I522" s="30">
        <f t="shared" si="52"/>
        <v>0</v>
      </c>
      <c r="J522" s="30">
        <f t="shared" si="52"/>
        <v>0</v>
      </c>
      <c r="K522" s="30">
        <f t="shared" si="52"/>
        <v>0</v>
      </c>
      <c r="L522" s="30">
        <f t="shared" si="52"/>
        <v>0</v>
      </c>
      <c r="M522" s="30">
        <f t="shared" si="52"/>
        <v>0</v>
      </c>
      <c r="N522" s="30">
        <f>SUM(N512:N521)</f>
        <v>0</v>
      </c>
      <c r="O522" s="30">
        <f>SUM(O512:O521)</f>
        <v>0</v>
      </c>
      <c r="P522" s="29">
        <f t="shared" si="50"/>
        <v>0</v>
      </c>
    </row>
    <row r="523" spans="1:16" ht="15">
      <c r="A523" s="17" t="s">
        <v>37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29">
        <f t="shared" si="50"/>
        <v>0</v>
      </c>
    </row>
    <row r="524" spans="1:16" ht="15">
      <c r="A524" s="17" t="s">
        <v>38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29">
        <f t="shared" si="50"/>
        <v>0</v>
      </c>
    </row>
    <row r="525" spans="1:16" ht="15">
      <c r="A525" s="17" t="s">
        <v>39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29">
        <f t="shared" si="50"/>
        <v>0</v>
      </c>
    </row>
    <row r="526" spans="1:16" ht="15">
      <c r="A526" s="17" t="s">
        <v>40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29">
        <f t="shared" si="50"/>
        <v>0</v>
      </c>
    </row>
    <row r="527" spans="1:16" ht="15">
      <c r="A527" s="17" t="s">
        <v>41</v>
      </c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29">
        <f t="shared" si="50"/>
        <v>0</v>
      </c>
    </row>
    <row r="528" spans="1:16" ht="15">
      <c r="A528" s="17" t="s">
        <v>42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29">
        <f t="shared" si="50"/>
        <v>0</v>
      </c>
    </row>
    <row r="529" spans="1:16" ht="15">
      <c r="A529" s="17" t="s">
        <v>43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29">
        <f t="shared" si="50"/>
        <v>0</v>
      </c>
    </row>
    <row r="530" spans="1:16" ht="15">
      <c r="A530" s="17" t="s">
        <v>44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29">
        <f t="shared" si="50"/>
        <v>0</v>
      </c>
    </row>
    <row r="531" spans="1:16" ht="15">
      <c r="A531" s="17" t="s">
        <v>45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29">
        <f t="shared" si="50"/>
        <v>0</v>
      </c>
    </row>
    <row r="532" spans="1:16" ht="15">
      <c r="A532" s="17" t="s">
        <v>46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29">
        <f t="shared" si="50"/>
        <v>0</v>
      </c>
    </row>
    <row r="533" spans="1:16" ht="15">
      <c r="A533" s="17" t="s">
        <v>48</v>
      </c>
      <c r="B533" s="30">
        <f aca="true" t="shared" si="53" ref="B533:O533">SUM(B523:B532)</f>
        <v>0</v>
      </c>
      <c r="C533" s="30">
        <f>SUM(C523:C532)</f>
        <v>0</v>
      </c>
      <c r="D533" s="30">
        <f t="shared" si="53"/>
        <v>0</v>
      </c>
      <c r="E533" s="30">
        <f t="shared" si="53"/>
        <v>0</v>
      </c>
      <c r="F533" s="30">
        <f t="shared" si="53"/>
        <v>0</v>
      </c>
      <c r="G533" s="30">
        <f t="shared" si="53"/>
        <v>0</v>
      </c>
      <c r="H533" s="30">
        <f t="shared" si="53"/>
        <v>0</v>
      </c>
      <c r="I533" s="30">
        <f t="shared" si="53"/>
        <v>0</v>
      </c>
      <c r="J533" s="30">
        <f t="shared" si="53"/>
        <v>0</v>
      </c>
      <c r="K533" s="30">
        <f t="shared" si="53"/>
        <v>0</v>
      </c>
      <c r="L533" s="30">
        <f>SUM(L523:L532)</f>
        <v>0</v>
      </c>
      <c r="M533" s="30">
        <f t="shared" si="53"/>
        <v>0</v>
      </c>
      <c r="N533" s="30">
        <f t="shared" si="53"/>
        <v>0</v>
      </c>
      <c r="O533" s="30">
        <f t="shared" si="53"/>
        <v>0</v>
      </c>
      <c r="P533" s="29">
        <f t="shared" si="50"/>
        <v>0</v>
      </c>
    </row>
    <row r="534" spans="1:16" ht="15">
      <c r="A534" s="17" t="s">
        <v>62</v>
      </c>
      <c r="B534" s="31">
        <f aca="true" t="shared" si="54" ref="B534:O534">B511+B522+B533</f>
        <v>0</v>
      </c>
      <c r="C534" s="31">
        <f t="shared" si="54"/>
        <v>0</v>
      </c>
      <c r="D534" s="31">
        <f t="shared" si="54"/>
        <v>0</v>
      </c>
      <c r="E534" s="31">
        <f t="shared" si="54"/>
        <v>0</v>
      </c>
      <c r="F534" s="31">
        <f t="shared" si="54"/>
        <v>0</v>
      </c>
      <c r="G534" s="31">
        <f t="shared" si="54"/>
        <v>0</v>
      </c>
      <c r="H534" s="31">
        <f t="shared" si="54"/>
        <v>0</v>
      </c>
      <c r="I534" s="31">
        <f t="shared" si="54"/>
        <v>0</v>
      </c>
      <c r="J534" s="31">
        <f t="shared" si="54"/>
        <v>0</v>
      </c>
      <c r="K534" s="31">
        <f t="shared" si="54"/>
        <v>0</v>
      </c>
      <c r="L534" s="31">
        <f t="shared" si="54"/>
        <v>0</v>
      </c>
      <c r="M534" s="31">
        <f t="shared" si="54"/>
        <v>0</v>
      </c>
      <c r="N534" s="31">
        <f>N511+N522+N533</f>
        <v>0</v>
      </c>
      <c r="O534" s="31">
        <f t="shared" si="54"/>
        <v>0</v>
      </c>
      <c r="P534" s="32">
        <f>SUM(B534:O534)</f>
        <v>0</v>
      </c>
    </row>
    <row r="535" spans="1:16" ht="16.5">
      <c r="A535" s="54" t="s">
        <v>99</v>
      </c>
      <c r="B535" s="54"/>
      <c r="C535" s="54"/>
      <c r="D535" s="54"/>
      <c r="E535" s="54"/>
      <c r="F535" s="54"/>
      <c r="G535" s="54"/>
      <c r="H535" s="54" t="s">
        <v>100</v>
      </c>
      <c r="I535" s="54"/>
      <c r="J535" s="54"/>
      <c r="K535" s="35"/>
      <c r="L535" s="35" t="s">
        <v>101</v>
      </c>
      <c r="M535" s="35"/>
      <c r="N535" s="35"/>
      <c r="O535" s="35"/>
      <c r="P535" s="35"/>
    </row>
    <row r="536" spans="1:16" ht="16.5">
      <c r="A536" s="61" t="s">
        <v>59</v>
      </c>
      <c r="B536" s="61"/>
      <c r="C536" s="61"/>
      <c r="D536" s="61"/>
      <c r="E536" s="61"/>
      <c r="F536" s="61"/>
      <c r="G536" s="61"/>
      <c r="H536" s="74" t="s">
        <v>49</v>
      </c>
      <c r="I536" s="60"/>
      <c r="J536" s="8">
        <f>_xlfn.COUNTIFS(P501:P510,"&gt;=0",P501:P510,"&lt;=9")+_xlfn.COUNTIFS(P512:P521,"&gt;=0",P512:P521,"&lt;=9")+_xlfn.COUNTIFS(P523:P532,"&gt;=0",P523:P532,"&lt;=9")</f>
        <v>30</v>
      </c>
      <c r="K536" s="12"/>
      <c r="L536" s="60" t="s">
        <v>51</v>
      </c>
      <c r="M536" s="60"/>
      <c r="N536" s="9">
        <f>_xlfn.COUNTIFS(P501:P510,"&gt;=605",P501:P510,"&lt;=904")+_xlfn.COUNTIFS(P512:P521,"&gt;=605",P512:P521,"&lt;=904")+_xlfn.COUNTIFS(P523:P532,"&gt;=605",P523:P532,"&lt;=904")</f>
        <v>0</v>
      </c>
      <c r="O536" s="46"/>
      <c r="P536" s="46"/>
    </row>
    <row r="537" spans="1:16" ht="16.5">
      <c r="A537" s="56" t="s">
        <v>103</v>
      </c>
      <c r="B537" s="56"/>
      <c r="C537" s="55"/>
      <c r="D537" s="55"/>
      <c r="E537" s="55"/>
      <c r="F537" s="55"/>
      <c r="G537" s="47"/>
      <c r="H537" s="75" t="s">
        <v>60</v>
      </c>
      <c r="I537" s="76"/>
      <c r="J537" s="8">
        <f>_xlfn.COUNTIFS(P501:P510,"&gt;=10",P501:P510,"&lt;=334")+_xlfn.COUNTIFS(P512:P521,"&gt;=10",P512:P521,"&lt;=334")+_xlfn.COUNTIFS(P523:P532,"&gt;=10",P523:P532,"&lt;=334")</f>
        <v>0</v>
      </c>
      <c r="K537" s="12"/>
      <c r="L537" s="20" t="s">
        <v>50</v>
      </c>
      <c r="M537" s="20"/>
      <c r="N537" s="8">
        <f>_xlfn.COUNTIFS(P501:P510,"&gt;=905")+_xlfn.COUNTIFS(P512:P521,"&gt;=905")+_xlfn.COUNTIFS(P523:P532,"&gt;=905")</f>
        <v>0</v>
      </c>
      <c r="O537" s="46"/>
      <c r="P537" s="46"/>
    </row>
    <row r="538" spans="1:16" ht="16.5">
      <c r="A538" s="56"/>
      <c r="B538" s="56"/>
      <c r="C538" s="55"/>
      <c r="D538" s="55"/>
      <c r="E538" s="55"/>
      <c r="F538" s="55"/>
      <c r="G538" s="47"/>
      <c r="H538" s="75" t="s">
        <v>61</v>
      </c>
      <c r="I538" s="76"/>
      <c r="J538" s="8">
        <f>_xlfn.COUNTIFS(P501:P510,"&gt;=335",P501:P510,"&lt;=604")+_xlfn.COUNTIFS(P512:P521,"&gt;=335",P512:P521,"&lt;=604")+_xlfn.COUNTIFS(P523:P532,"&gt;=335",P523:P532,"&lt;=604")</f>
        <v>0</v>
      </c>
      <c r="K538" s="10"/>
      <c r="L538" s="10"/>
      <c r="M538" s="10"/>
      <c r="N538" s="10"/>
      <c r="O538" s="46"/>
      <c r="P538" s="46"/>
    </row>
    <row r="539" spans="1:16" ht="15">
      <c r="A539" s="57" t="s">
        <v>52</v>
      </c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12"/>
      <c r="N539" s="12"/>
      <c r="O539" s="12"/>
      <c r="P539" s="12"/>
    </row>
    <row r="540" spans="1:16" ht="16.5">
      <c r="A540" s="81" t="s">
        <v>53</v>
      </c>
      <c r="B540" s="81"/>
      <c r="C540" s="81"/>
      <c r="D540" s="46"/>
      <c r="E540" s="46"/>
      <c r="F540" s="46"/>
      <c r="G540" s="46"/>
      <c r="H540" s="46"/>
      <c r="I540" s="46"/>
      <c r="J540" s="46"/>
      <c r="K540" s="46"/>
      <c r="L540" s="46"/>
      <c r="M540" s="80" t="s">
        <v>56</v>
      </c>
      <c r="N540" s="80"/>
      <c r="O540" s="80"/>
      <c r="P540" s="80"/>
    </row>
    <row r="541" spans="1:16" ht="15.75">
      <c r="A541" s="82" t="s">
        <v>54</v>
      </c>
      <c r="B541" s="82"/>
      <c r="C541" s="82"/>
      <c r="D541" s="82"/>
      <c r="E541" s="82"/>
      <c r="F541" s="82"/>
      <c r="G541" s="82"/>
      <c r="H541" s="82"/>
      <c r="I541" s="34"/>
      <c r="J541" s="34"/>
      <c r="K541" s="34"/>
      <c r="L541" s="34"/>
      <c r="M541" s="13"/>
      <c r="N541" s="13"/>
      <c r="O541" s="13"/>
      <c r="P541" s="13"/>
    </row>
    <row r="542" spans="1:16" ht="15.75">
      <c r="A542" s="82" t="s">
        <v>55</v>
      </c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13"/>
      <c r="N542" s="13"/>
      <c r="O542" s="13"/>
      <c r="P542" s="13"/>
    </row>
    <row r="543" spans="1:16" ht="15.75">
      <c r="A543" s="77" t="s">
        <v>63</v>
      </c>
      <c r="B543" s="77"/>
      <c r="C543" s="77"/>
      <c r="D543" s="77"/>
      <c r="E543" s="77"/>
      <c r="F543" s="77"/>
      <c r="G543" s="13"/>
      <c r="H543" s="13"/>
      <c r="I543" s="13"/>
      <c r="J543" s="13"/>
      <c r="K543" s="13"/>
      <c r="L543" s="13"/>
      <c r="M543" s="13"/>
      <c r="N543" s="13"/>
      <c r="O543" s="13"/>
      <c r="P543" s="13"/>
    </row>
    <row r="544" spans="1:16" ht="19.5">
      <c r="A544" s="69" t="s">
        <v>58</v>
      </c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</row>
    <row r="545" spans="1:16" ht="19.5">
      <c r="A545" s="49" t="s">
        <v>102</v>
      </c>
      <c r="B545" s="49"/>
      <c r="C545" s="49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1" t="s">
        <v>116</v>
      </c>
      <c r="O545" s="51"/>
      <c r="P545" s="36"/>
    </row>
    <row r="546" spans="1:16" ht="16.5">
      <c r="A546" s="68" t="s">
        <v>57</v>
      </c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</row>
    <row r="547" spans="1:16" ht="19.5">
      <c r="A547" s="44"/>
      <c r="B547" s="12"/>
      <c r="C547" s="12"/>
      <c r="D547" s="12"/>
      <c r="E547" s="12"/>
      <c r="F547" s="53">
        <v>2022</v>
      </c>
      <c r="G547" s="53"/>
      <c r="H547" s="52" t="s">
        <v>104</v>
      </c>
      <c r="I547" s="52"/>
      <c r="J547" s="52"/>
      <c r="K547" s="52"/>
      <c r="L547" s="52"/>
      <c r="M547" s="52"/>
      <c r="N547" s="12"/>
      <c r="O547" s="12"/>
      <c r="P547" s="12"/>
    </row>
    <row r="548" spans="1:16" ht="18">
      <c r="A548" s="70" t="s">
        <v>0</v>
      </c>
      <c r="B548" s="73" t="s">
        <v>16</v>
      </c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29" t="s">
        <v>15</v>
      </c>
    </row>
    <row r="549" spans="1:16" ht="15">
      <c r="A549" s="70"/>
      <c r="B549" s="6" t="s">
        <v>1</v>
      </c>
      <c r="C549" s="6" t="s">
        <v>2</v>
      </c>
      <c r="D549" s="6" t="s">
        <v>3</v>
      </c>
      <c r="E549" s="6" t="s">
        <v>4</v>
      </c>
      <c r="F549" s="6" t="s">
        <v>5</v>
      </c>
      <c r="G549" s="6" t="s">
        <v>6</v>
      </c>
      <c r="H549" s="6" t="s">
        <v>7</v>
      </c>
      <c r="I549" s="6" t="s">
        <v>8</v>
      </c>
      <c r="J549" s="6" t="s">
        <v>9</v>
      </c>
      <c r="K549" s="6" t="s">
        <v>10</v>
      </c>
      <c r="L549" s="6" t="s">
        <v>11</v>
      </c>
      <c r="M549" s="6" t="s">
        <v>12</v>
      </c>
      <c r="N549" s="6" t="s">
        <v>13</v>
      </c>
      <c r="O549" s="6" t="s">
        <v>14</v>
      </c>
      <c r="P549" s="29"/>
    </row>
    <row r="550" spans="1:16" ht="15">
      <c r="A550" s="17" t="s">
        <v>17</v>
      </c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29">
        <f>SUM(B550:O550)</f>
        <v>0</v>
      </c>
    </row>
    <row r="551" spans="1:16" ht="15">
      <c r="A551" s="17" t="s">
        <v>18</v>
      </c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29">
        <f aca="true" t="shared" si="55" ref="P551:P582">SUM(B551:O551)</f>
        <v>0</v>
      </c>
    </row>
    <row r="552" spans="1:16" ht="15">
      <c r="A552" s="17" t="s">
        <v>19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29">
        <f t="shared" si="55"/>
        <v>0</v>
      </c>
    </row>
    <row r="553" spans="1:16" ht="15">
      <c r="A553" s="17" t="s">
        <v>20</v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29">
        <f t="shared" si="55"/>
        <v>0</v>
      </c>
    </row>
    <row r="554" spans="1:16" ht="15">
      <c r="A554" s="17" t="s">
        <v>21</v>
      </c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29">
        <f t="shared" si="55"/>
        <v>0</v>
      </c>
    </row>
    <row r="555" spans="1:16" ht="15">
      <c r="A555" s="17" t="s">
        <v>22</v>
      </c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29">
        <f t="shared" si="55"/>
        <v>0</v>
      </c>
    </row>
    <row r="556" spans="1:16" ht="15">
      <c r="A556" s="17" t="s">
        <v>23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29">
        <f t="shared" si="55"/>
        <v>0</v>
      </c>
    </row>
    <row r="557" spans="1:16" ht="15">
      <c r="A557" s="17" t="s">
        <v>24</v>
      </c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29">
        <f t="shared" si="55"/>
        <v>0</v>
      </c>
    </row>
    <row r="558" spans="1:16" ht="15">
      <c r="A558" s="17" t="s">
        <v>25</v>
      </c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29">
        <f t="shared" si="55"/>
        <v>0</v>
      </c>
    </row>
    <row r="559" spans="1:16" ht="15">
      <c r="A559" s="17" t="s">
        <v>26</v>
      </c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29">
        <f t="shared" si="55"/>
        <v>0</v>
      </c>
    </row>
    <row r="560" spans="1:16" ht="15">
      <c r="A560" s="17" t="s">
        <v>48</v>
      </c>
      <c r="B560" s="30">
        <f>SUM(B550:B559)</f>
        <v>0</v>
      </c>
      <c r="C560" s="30">
        <f aca="true" t="shared" si="56" ref="C560:N560">SUM(C550:C559)</f>
        <v>0</v>
      </c>
      <c r="D560" s="30">
        <f t="shared" si="56"/>
        <v>0</v>
      </c>
      <c r="E560" s="30">
        <f t="shared" si="56"/>
        <v>0</v>
      </c>
      <c r="F560" s="30">
        <f t="shared" si="56"/>
        <v>0</v>
      </c>
      <c r="G560" s="30">
        <f t="shared" si="56"/>
        <v>0</v>
      </c>
      <c r="H560" s="30">
        <f>SUM(H550:H559)</f>
        <v>0</v>
      </c>
      <c r="I560" s="30">
        <f t="shared" si="56"/>
        <v>0</v>
      </c>
      <c r="J560" s="30">
        <f t="shared" si="56"/>
        <v>0</v>
      </c>
      <c r="K560" s="30">
        <f t="shared" si="56"/>
        <v>0</v>
      </c>
      <c r="L560" s="30">
        <f t="shared" si="56"/>
        <v>0</v>
      </c>
      <c r="M560" s="30">
        <f t="shared" si="56"/>
        <v>0</v>
      </c>
      <c r="N560" s="30">
        <f t="shared" si="56"/>
        <v>0</v>
      </c>
      <c r="O560" s="30">
        <f>SUM(O550:O559)</f>
        <v>0</v>
      </c>
      <c r="P560" s="29">
        <f t="shared" si="55"/>
        <v>0</v>
      </c>
    </row>
    <row r="561" spans="1:16" ht="15">
      <c r="A561" s="17" t="s">
        <v>27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29">
        <f t="shared" si="55"/>
        <v>0</v>
      </c>
    </row>
    <row r="562" spans="1:16" ht="15">
      <c r="A562" s="17" t="s">
        <v>28</v>
      </c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29">
        <f t="shared" si="55"/>
        <v>0</v>
      </c>
    </row>
    <row r="563" spans="1:16" ht="15">
      <c r="A563" s="17" t="s">
        <v>29</v>
      </c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29">
        <f t="shared" si="55"/>
        <v>0</v>
      </c>
    </row>
    <row r="564" spans="1:16" ht="15">
      <c r="A564" s="17" t="s">
        <v>30</v>
      </c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29">
        <f t="shared" si="55"/>
        <v>0</v>
      </c>
    </row>
    <row r="565" spans="1:16" ht="15">
      <c r="A565" s="17" t="s">
        <v>31</v>
      </c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29">
        <f t="shared" si="55"/>
        <v>0</v>
      </c>
    </row>
    <row r="566" spans="1:16" ht="15">
      <c r="A566" s="17" t="s">
        <v>32</v>
      </c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29">
        <f t="shared" si="55"/>
        <v>0</v>
      </c>
    </row>
    <row r="567" spans="1:16" ht="15">
      <c r="A567" s="17" t="s">
        <v>33</v>
      </c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29">
        <f t="shared" si="55"/>
        <v>0</v>
      </c>
    </row>
    <row r="568" spans="1:16" ht="15">
      <c r="A568" s="17" t="s">
        <v>34</v>
      </c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29">
        <f t="shared" si="55"/>
        <v>0</v>
      </c>
    </row>
    <row r="569" spans="1:16" ht="15">
      <c r="A569" s="17" t="s">
        <v>35</v>
      </c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29">
        <f t="shared" si="55"/>
        <v>0</v>
      </c>
    </row>
    <row r="570" spans="1:16" ht="15">
      <c r="A570" s="17" t="s">
        <v>36</v>
      </c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29">
        <f t="shared" si="55"/>
        <v>0</v>
      </c>
    </row>
    <row r="571" spans="1:16" ht="15">
      <c r="A571" s="17" t="s">
        <v>48</v>
      </c>
      <c r="B571" s="30">
        <f>SUM(B561:B570)</f>
        <v>0</v>
      </c>
      <c r="C571" s="30">
        <f aca="true" t="shared" si="57" ref="C571:M571">SUM(C561:C570)</f>
        <v>0</v>
      </c>
      <c r="D571" s="30">
        <f t="shared" si="57"/>
        <v>0</v>
      </c>
      <c r="E571" s="30">
        <f>SUM(E561:E570)</f>
        <v>0</v>
      </c>
      <c r="F571" s="30">
        <f t="shared" si="57"/>
        <v>0</v>
      </c>
      <c r="G571" s="30">
        <f t="shared" si="57"/>
        <v>0</v>
      </c>
      <c r="H571" s="30">
        <f t="shared" si="57"/>
        <v>0</v>
      </c>
      <c r="I571" s="30">
        <f t="shared" si="57"/>
        <v>0</v>
      </c>
      <c r="J571" s="30">
        <f t="shared" si="57"/>
        <v>0</v>
      </c>
      <c r="K571" s="30">
        <f t="shared" si="57"/>
        <v>0</v>
      </c>
      <c r="L571" s="30">
        <f t="shared" si="57"/>
        <v>0</v>
      </c>
      <c r="M571" s="30">
        <f t="shared" si="57"/>
        <v>0</v>
      </c>
      <c r="N571" s="30">
        <f>SUM(N561:N570)</f>
        <v>0</v>
      </c>
      <c r="O571" s="30">
        <f>SUM(O561:O570)</f>
        <v>0</v>
      </c>
      <c r="P571" s="29">
        <f t="shared" si="55"/>
        <v>0</v>
      </c>
    </row>
    <row r="572" spans="1:16" ht="15">
      <c r="A572" s="17" t="s">
        <v>37</v>
      </c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29">
        <f t="shared" si="55"/>
        <v>0</v>
      </c>
    </row>
    <row r="573" spans="1:16" ht="15">
      <c r="A573" s="17" t="s">
        <v>38</v>
      </c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29">
        <f t="shared" si="55"/>
        <v>0</v>
      </c>
    </row>
    <row r="574" spans="1:16" ht="15">
      <c r="A574" s="17" t="s">
        <v>39</v>
      </c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29">
        <f t="shared" si="55"/>
        <v>0</v>
      </c>
    </row>
    <row r="575" spans="1:16" ht="15">
      <c r="A575" s="17" t="s">
        <v>40</v>
      </c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29">
        <f t="shared" si="55"/>
        <v>0</v>
      </c>
    </row>
    <row r="576" spans="1:16" ht="15">
      <c r="A576" s="17" t="s">
        <v>41</v>
      </c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29">
        <f t="shared" si="55"/>
        <v>0</v>
      </c>
    </row>
    <row r="577" spans="1:16" ht="15">
      <c r="A577" s="17" t="s">
        <v>42</v>
      </c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29">
        <f t="shared" si="55"/>
        <v>0</v>
      </c>
    </row>
    <row r="578" spans="1:16" ht="15">
      <c r="A578" s="17" t="s">
        <v>43</v>
      </c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29">
        <f t="shared" si="55"/>
        <v>0</v>
      </c>
    </row>
    <row r="579" spans="1:16" ht="15">
      <c r="A579" s="17" t="s">
        <v>44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29">
        <f t="shared" si="55"/>
        <v>0</v>
      </c>
    </row>
    <row r="580" spans="1:16" ht="15">
      <c r="A580" s="17" t="s">
        <v>45</v>
      </c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29">
        <f t="shared" si="55"/>
        <v>0</v>
      </c>
    </row>
    <row r="581" spans="1:16" ht="15">
      <c r="A581" s="17" t="s">
        <v>46</v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29">
        <f t="shared" si="55"/>
        <v>0</v>
      </c>
    </row>
    <row r="582" spans="1:16" ht="15">
      <c r="A582" s="17" t="s">
        <v>47</v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29">
        <f t="shared" si="55"/>
        <v>0</v>
      </c>
    </row>
    <row r="583" spans="1:16" ht="15">
      <c r="A583" s="17" t="s">
        <v>48</v>
      </c>
      <c r="B583" s="30">
        <f>SUM(B572:B582)</f>
        <v>0</v>
      </c>
      <c r="C583" s="30">
        <f aca="true" t="shared" si="58" ref="C583:M583">SUM(C572:C582)</f>
        <v>0</v>
      </c>
      <c r="D583" s="30">
        <f t="shared" si="58"/>
        <v>0</v>
      </c>
      <c r="E583" s="30">
        <f>SUM(E572:E582)</f>
        <v>0</v>
      </c>
      <c r="F583" s="30">
        <f t="shared" si="58"/>
        <v>0</v>
      </c>
      <c r="G583" s="30">
        <f t="shared" si="58"/>
        <v>0</v>
      </c>
      <c r="H583" s="30">
        <f t="shared" si="58"/>
        <v>0</v>
      </c>
      <c r="I583" s="30">
        <f t="shared" si="58"/>
        <v>0</v>
      </c>
      <c r="J583" s="30">
        <f t="shared" si="58"/>
        <v>0</v>
      </c>
      <c r="K583" s="30">
        <f t="shared" si="58"/>
        <v>0</v>
      </c>
      <c r="L583" s="30">
        <f t="shared" si="58"/>
        <v>0</v>
      </c>
      <c r="M583" s="30">
        <f t="shared" si="58"/>
        <v>0</v>
      </c>
      <c r="N583" s="30">
        <f>SUM(N572:N582)</f>
        <v>0</v>
      </c>
      <c r="O583" s="30">
        <f>SUM(O572:O582)</f>
        <v>0</v>
      </c>
      <c r="P583" s="29">
        <f>SUM(B583:O583)</f>
        <v>0</v>
      </c>
    </row>
    <row r="584" spans="1:16" ht="15">
      <c r="A584" s="17" t="s">
        <v>62</v>
      </c>
      <c r="B584" s="18">
        <f aca="true" t="shared" si="59" ref="B584:O584">B560+B571+B583</f>
        <v>0</v>
      </c>
      <c r="C584" s="18">
        <f t="shared" si="59"/>
        <v>0</v>
      </c>
      <c r="D584" s="18">
        <f t="shared" si="59"/>
        <v>0</v>
      </c>
      <c r="E584" s="18">
        <f t="shared" si="59"/>
        <v>0</v>
      </c>
      <c r="F584" s="18">
        <f t="shared" si="59"/>
        <v>0</v>
      </c>
      <c r="G584" s="18">
        <f t="shared" si="59"/>
        <v>0</v>
      </c>
      <c r="H584" s="18">
        <f t="shared" si="59"/>
        <v>0</v>
      </c>
      <c r="I584" s="18">
        <f t="shared" si="59"/>
        <v>0</v>
      </c>
      <c r="J584" s="18">
        <f t="shared" si="59"/>
        <v>0</v>
      </c>
      <c r="K584" s="18">
        <f t="shared" si="59"/>
        <v>0</v>
      </c>
      <c r="L584" s="18">
        <f t="shared" si="59"/>
        <v>0</v>
      </c>
      <c r="M584" s="18">
        <f t="shared" si="59"/>
        <v>0</v>
      </c>
      <c r="N584" s="18">
        <f t="shared" si="59"/>
        <v>0</v>
      </c>
      <c r="O584" s="18">
        <f t="shared" si="59"/>
        <v>0</v>
      </c>
      <c r="P584" s="32">
        <f>SUM(B584:O584)</f>
        <v>0</v>
      </c>
    </row>
    <row r="585" spans="1:16" ht="16.5">
      <c r="A585" s="54" t="s">
        <v>99</v>
      </c>
      <c r="B585" s="54"/>
      <c r="C585" s="54"/>
      <c r="D585" s="54"/>
      <c r="E585" s="54"/>
      <c r="F585" s="54"/>
      <c r="G585" s="54"/>
      <c r="H585" s="54" t="s">
        <v>100</v>
      </c>
      <c r="I585" s="54"/>
      <c r="J585" s="54"/>
      <c r="K585" s="35"/>
      <c r="L585" s="35" t="s">
        <v>101</v>
      </c>
      <c r="M585" s="35"/>
      <c r="N585" s="35"/>
      <c r="O585" s="35"/>
      <c r="P585" s="35"/>
    </row>
    <row r="586" spans="1:16" ht="16.5">
      <c r="A586" s="61" t="s">
        <v>59</v>
      </c>
      <c r="B586" s="61"/>
      <c r="C586" s="61"/>
      <c r="D586" s="61"/>
      <c r="E586" s="61"/>
      <c r="F586" s="61"/>
      <c r="G586" s="61"/>
      <c r="H586" s="74" t="s">
        <v>49</v>
      </c>
      <c r="I586" s="60"/>
      <c r="J586" s="8">
        <f>_xlfn.COUNTIFS(P550:P559,"&gt;=0",P550:P559,"&lt;=9")+_xlfn.COUNTIFS(P561:P570,"&gt;=0",P561:P570,"&lt;=9")+_xlfn.COUNTIFS(P572:P582,"&gt;=0",P572:P582,"&lt;=9")</f>
        <v>31</v>
      </c>
      <c r="K586" s="12"/>
      <c r="L586" s="60" t="s">
        <v>51</v>
      </c>
      <c r="M586" s="60"/>
      <c r="N586" s="9">
        <f>_xlfn.COUNTIFS(P550:P559,"&gt;=605",P550:P559,"&lt;=904")+_xlfn.COUNTIFS(P561:P570,"&gt;=605",P561:P570,"&lt;=904")+_xlfn.COUNTIFS(P572:P582,"&gt;=605",P572:P582,"&lt;=904")</f>
        <v>0</v>
      </c>
      <c r="O586" s="46"/>
      <c r="P586" s="46"/>
    </row>
    <row r="587" spans="1:16" ht="16.5">
      <c r="A587" s="56" t="s">
        <v>103</v>
      </c>
      <c r="B587" s="56"/>
      <c r="C587" s="55"/>
      <c r="D587" s="55"/>
      <c r="E587" s="55"/>
      <c r="F587" s="55"/>
      <c r="G587" s="47"/>
      <c r="H587" s="75" t="s">
        <v>60</v>
      </c>
      <c r="I587" s="76"/>
      <c r="J587" s="8">
        <f>_xlfn.COUNTIFS(P550:P559,"&gt;=10",P550:P559,"&lt;=334")+_xlfn.COUNTIFS(P561:P570,"&gt;=10",P561:P570,"&lt;=334")+_xlfn.COUNTIFS(P572:P582,"&gt;=10",P572:P582,"&lt;=334")</f>
        <v>0</v>
      </c>
      <c r="K587" s="12"/>
      <c r="L587" s="20" t="s">
        <v>50</v>
      </c>
      <c r="M587" s="20"/>
      <c r="N587" s="8">
        <f>_xlfn.COUNTIFS(P550:P559,"&gt;=905")+_xlfn.COUNTIFS(P561:P570,"&gt;=905")+_xlfn.COUNTIFS(P572:P582,"&gt;=905")</f>
        <v>0</v>
      </c>
      <c r="O587" s="46"/>
      <c r="P587" s="46"/>
    </row>
    <row r="588" spans="1:16" ht="16.5">
      <c r="A588" s="56"/>
      <c r="B588" s="56"/>
      <c r="C588" s="55"/>
      <c r="D588" s="55"/>
      <c r="E588" s="55"/>
      <c r="F588" s="55"/>
      <c r="G588" s="47"/>
      <c r="H588" s="75" t="s">
        <v>61</v>
      </c>
      <c r="I588" s="76"/>
      <c r="J588" s="8">
        <f>_xlfn.COUNTIFS(P550:P559,"&gt;=335",P550:P559,"&lt;=604")+_xlfn.COUNTIFS(P561:P570,"&gt;=335",P561:P570,"&lt;=604")+_xlfn.COUNTIFS(P572:P582,"&gt;=335",P572:P582,"&lt;=604")</f>
        <v>0</v>
      </c>
      <c r="K588" s="10"/>
      <c r="L588" s="10"/>
      <c r="M588" s="10"/>
      <c r="N588" s="10"/>
      <c r="O588" s="46"/>
      <c r="P588" s="46"/>
    </row>
    <row r="589" spans="1:16" ht="15">
      <c r="A589" s="57" t="s">
        <v>52</v>
      </c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12"/>
      <c r="N589" s="12"/>
      <c r="O589" s="12"/>
      <c r="P589" s="12"/>
    </row>
    <row r="590" spans="1:16" ht="16.5">
      <c r="A590" s="58" t="s">
        <v>53</v>
      </c>
      <c r="B590" s="58"/>
      <c r="C590" s="58"/>
      <c r="D590" s="33"/>
      <c r="E590" s="33"/>
      <c r="F590" s="33"/>
      <c r="G590" s="33"/>
      <c r="H590" s="48"/>
      <c r="I590" s="33"/>
      <c r="J590" s="33"/>
      <c r="K590" s="33"/>
      <c r="L590" s="33"/>
      <c r="M590" s="59" t="s">
        <v>56</v>
      </c>
      <c r="N590" s="59"/>
      <c r="O590" s="59"/>
      <c r="P590" s="59"/>
    </row>
    <row r="591" spans="1:16" ht="15.75">
      <c r="A591" s="67" t="s">
        <v>54</v>
      </c>
      <c r="B591" s="67"/>
      <c r="C591" s="67"/>
      <c r="D591" s="67"/>
      <c r="E591" s="67"/>
      <c r="F591" s="67"/>
      <c r="G591" s="67"/>
      <c r="H591" s="67"/>
      <c r="I591" s="33"/>
      <c r="J591" s="33"/>
      <c r="K591" s="33"/>
      <c r="L591" s="33"/>
      <c r="M591" s="13"/>
      <c r="N591" s="13"/>
      <c r="O591" s="13"/>
      <c r="P591" s="13"/>
    </row>
    <row r="592" spans="1:16" ht="15.75">
      <c r="A592" s="67" t="s">
        <v>55</v>
      </c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13"/>
      <c r="N592" s="13"/>
      <c r="O592" s="13"/>
      <c r="P592" s="13"/>
    </row>
    <row r="593" spans="1:16" ht="15.75">
      <c r="A593" s="77" t="s">
        <v>63</v>
      </c>
      <c r="B593" s="77"/>
      <c r="C593" s="77"/>
      <c r="D593" s="77"/>
      <c r="E593" s="77"/>
      <c r="F593" s="77"/>
      <c r="G593" s="13"/>
      <c r="H593" s="13"/>
      <c r="I593" s="13"/>
      <c r="J593" s="13"/>
      <c r="K593" s="13"/>
      <c r="L593" s="13"/>
      <c r="M593" s="13"/>
      <c r="N593" s="13"/>
      <c r="O593" s="13"/>
      <c r="P593" s="13"/>
    </row>
    <row r="594" spans="1:16" ht="15">
      <c r="A594" s="44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6" ht="15">
      <c r="J596" s="1" t="s">
        <v>98</v>
      </c>
    </row>
    <row r="597" ht="15">
      <c r="D597" s="14"/>
    </row>
  </sheetData>
  <sheetProtection password="DA4D" sheet="1" formatCells="0" formatColumns="0" formatRows="0" insertColumns="0" insertRows="0" insertHyperlinks="0" deleteColumns="0" deleteRows="0" sort="0" autoFilter="0" pivotTables="0"/>
  <mergeCells count="288">
    <mergeCell ref="A246:F246"/>
    <mergeCell ref="A196:F196"/>
    <mergeCell ref="A147:F147"/>
    <mergeCell ref="A97:F97"/>
    <mergeCell ref="A50:F50"/>
    <mergeCell ref="C587:F588"/>
    <mergeCell ref="A585:G585"/>
    <mergeCell ref="A539:L539"/>
    <mergeCell ref="A537:B538"/>
    <mergeCell ref="C537:F538"/>
    <mergeCell ref="A593:F593"/>
    <mergeCell ref="A543:F543"/>
    <mergeCell ref="A494:F494"/>
    <mergeCell ref="A444:F444"/>
    <mergeCell ref="A395:F395"/>
    <mergeCell ref="A591:H591"/>
    <mergeCell ref="A592:L592"/>
    <mergeCell ref="A586:G586"/>
    <mergeCell ref="H586:I586"/>
    <mergeCell ref="L586:M586"/>
    <mergeCell ref="H585:J585"/>
    <mergeCell ref="H587:I587"/>
    <mergeCell ref="H588:I588"/>
    <mergeCell ref="A589:L589"/>
    <mergeCell ref="A541:H541"/>
    <mergeCell ref="A542:L542"/>
    <mergeCell ref="A544:P544"/>
    <mergeCell ref="A546:P546"/>
    <mergeCell ref="F547:G547"/>
    <mergeCell ref="H547:M547"/>
    <mergeCell ref="A590:C590"/>
    <mergeCell ref="M590:P590"/>
    <mergeCell ref="A548:A549"/>
    <mergeCell ref="B548:O548"/>
    <mergeCell ref="A587:B588"/>
    <mergeCell ref="L388:M388"/>
    <mergeCell ref="A540:C540"/>
    <mergeCell ref="M540:P540"/>
    <mergeCell ref="H537:I537"/>
    <mergeCell ref="H538:I538"/>
    <mergeCell ref="A248:C248"/>
    <mergeCell ref="H339:I339"/>
    <mergeCell ref="H340:I340"/>
    <mergeCell ref="A499:A500"/>
    <mergeCell ref="B499:O499"/>
    <mergeCell ref="A300:A301"/>
    <mergeCell ref="B300:O300"/>
    <mergeCell ref="A338:G338"/>
    <mergeCell ref="H338:I338"/>
    <mergeCell ref="L338:M338"/>
    <mergeCell ref="A251:A252"/>
    <mergeCell ref="B251:O251"/>
    <mergeCell ref="A288:G288"/>
    <mergeCell ref="H288:I288"/>
    <mergeCell ref="L288:M288"/>
    <mergeCell ref="H250:M250"/>
    <mergeCell ref="A249:P249"/>
    <mergeCell ref="A3:P3"/>
    <mergeCell ref="A1:P1"/>
    <mergeCell ref="A47:C47"/>
    <mergeCell ref="A5:A6"/>
    <mergeCell ref="B5:O5"/>
    <mergeCell ref="H45:I45"/>
    <mergeCell ref="A244:H244"/>
    <mergeCell ref="A245:L245"/>
    <mergeCell ref="A247:P247"/>
    <mergeCell ref="A242:L242"/>
    <mergeCell ref="A243:C243"/>
    <mergeCell ref="M243:P243"/>
    <mergeCell ref="H92:I92"/>
    <mergeCell ref="A93:L93"/>
    <mergeCell ref="A94:C94"/>
    <mergeCell ref="M94:P94"/>
    <mergeCell ref="A102:A103"/>
    <mergeCell ref="B102:O102"/>
    <mergeCell ref="A139:G139"/>
    <mergeCell ref="A43:G43"/>
    <mergeCell ref="A49:L49"/>
    <mergeCell ref="A46:L46"/>
    <mergeCell ref="M47:P47"/>
    <mergeCell ref="A48:H48"/>
    <mergeCell ref="H43:I43"/>
    <mergeCell ref="H44:I44"/>
    <mergeCell ref="L43:M43"/>
    <mergeCell ref="A44:B45"/>
    <mergeCell ref="A95:H95"/>
    <mergeCell ref="A96:L96"/>
    <mergeCell ref="A52:C52"/>
    <mergeCell ref="D52:M52"/>
    <mergeCell ref="N52:O52"/>
    <mergeCell ref="F54:G54"/>
    <mergeCell ref="H139:J139"/>
    <mergeCell ref="A141:B142"/>
    <mergeCell ref="L90:M90"/>
    <mergeCell ref="H91:I91"/>
    <mergeCell ref="A98:P98"/>
    <mergeCell ref="A100:P100"/>
    <mergeCell ref="C141:F142"/>
    <mergeCell ref="A99:C99"/>
    <mergeCell ref="D99:M99"/>
    <mergeCell ref="N99:O99"/>
    <mergeCell ref="H189:I189"/>
    <mergeCell ref="A140:G140"/>
    <mergeCell ref="H140:I140"/>
    <mergeCell ref="L140:M140"/>
    <mergeCell ref="H141:I141"/>
    <mergeCell ref="H142:I142"/>
    <mergeCell ref="A143:L143"/>
    <mergeCell ref="A144:C144"/>
    <mergeCell ref="M144:P144"/>
    <mergeCell ref="A145:H145"/>
    <mergeCell ref="A146:L146"/>
    <mergeCell ref="A188:G188"/>
    <mergeCell ref="A148:P148"/>
    <mergeCell ref="A150:P150"/>
    <mergeCell ref="L239:M239"/>
    <mergeCell ref="A193:C193"/>
    <mergeCell ref="M193:P193"/>
    <mergeCell ref="A197:P197"/>
    <mergeCell ref="B201:O201"/>
    <mergeCell ref="A152:A153"/>
    <mergeCell ref="B152:O152"/>
    <mergeCell ref="H190:I190"/>
    <mergeCell ref="H241:I241"/>
    <mergeCell ref="A199:P199"/>
    <mergeCell ref="A238:G238"/>
    <mergeCell ref="H238:J238"/>
    <mergeCell ref="A240:B241"/>
    <mergeCell ref="A239:G239"/>
    <mergeCell ref="H239:I239"/>
    <mergeCell ref="H240:I240"/>
    <mergeCell ref="A296:P296"/>
    <mergeCell ref="A298:P298"/>
    <mergeCell ref="A345:F345"/>
    <mergeCell ref="A295:F295"/>
    <mergeCell ref="H289:I289"/>
    <mergeCell ref="H290:I290"/>
    <mergeCell ref="A291:L291"/>
    <mergeCell ref="C289:F290"/>
    <mergeCell ref="A292:C292"/>
    <mergeCell ref="M292:P292"/>
    <mergeCell ref="A392:C392"/>
    <mergeCell ref="M392:P392"/>
    <mergeCell ref="A393:H393"/>
    <mergeCell ref="A394:L394"/>
    <mergeCell ref="A396:P396"/>
    <mergeCell ref="A388:G388"/>
    <mergeCell ref="H388:I388"/>
    <mergeCell ref="H389:I389"/>
    <mergeCell ref="H390:I390"/>
    <mergeCell ref="A391:L391"/>
    <mergeCell ref="A497:P497"/>
    <mergeCell ref="A398:P398"/>
    <mergeCell ref="A400:A401"/>
    <mergeCell ref="B400:O400"/>
    <mergeCell ref="A437:G437"/>
    <mergeCell ref="H437:I437"/>
    <mergeCell ref="L437:M437"/>
    <mergeCell ref="H439:I439"/>
    <mergeCell ref="M491:P491"/>
    <mergeCell ref="A492:H492"/>
    <mergeCell ref="A536:G536"/>
    <mergeCell ref="H536:I536"/>
    <mergeCell ref="L536:M536"/>
    <mergeCell ref="A487:G487"/>
    <mergeCell ref="H487:I487"/>
    <mergeCell ref="L487:M487"/>
    <mergeCell ref="H488:I488"/>
    <mergeCell ref="H489:I489"/>
    <mergeCell ref="A350:A351"/>
    <mergeCell ref="B350:O350"/>
    <mergeCell ref="A447:P447"/>
    <mergeCell ref="A449:A450"/>
    <mergeCell ref="B449:O449"/>
    <mergeCell ref="M441:P441"/>
    <mergeCell ref="A442:H442"/>
    <mergeCell ref="A443:L443"/>
    <mergeCell ref="A445:P445"/>
    <mergeCell ref="A441:C441"/>
    <mergeCell ref="A91:B92"/>
    <mergeCell ref="C91:F92"/>
    <mergeCell ref="H54:M54"/>
    <mergeCell ref="A488:B489"/>
    <mergeCell ref="A287:G287"/>
    <mergeCell ref="H287:J287"/>
    <mergeCell ref="A337:G337"/>
    <mergeCell ref="H337:J337"/>
    <mergeCell ref="A387:G387"/>
    <mergeCell ref="H387:J387"/>
    <mergeCell ref="F4:G4"/>
    <mergeCell ref="C44:F45"/>
    <mergeCell ref="H4:M4"/>
    <mergeCell ref="A42:G42"/>
    <mergeCell ref="H42:J42"/>
    <mergeCell ref="A89:G89"/>
    <mergeCell ref="A51:P51"/>
    <mergeCell ref="A55:A56"/>
    <mergeCell ref="B55:O55"/>
    <mergeCell ref="A53:P53"/>
    <mergeCell ref="C488:F489"/>
    <mergeCell ref="A490:L490"/>
    <mergeCell ref="A491:C491"/>
    <mergeCell ref="A493:L493"/>
    <mergeCell ref="A495:P495"/>
    <mergeCell ref="H399:M399"/>
    <mergeCell ref="A436:G436"/>
    <mergeCell ref="H436:J436"/>
    <mergeCell ref="A486:G486"/>
    <mergeCell ref="H486:J486"/>
    <mergeCell ref="H349:M349"/>
    <mergeCell ref="H101:M101"/>
    <mergeCell ref="H151:M151"/>
    <mergeCell ref="A149:C149"/>
    <mergeCell ref="D149:M149"/>
    <mergeCell ref="D248:M248"/>
    <mergeCell ref="H188:J188"/>
    <mergeCell ref="A195:L195"/>
    <mergeCell ref="A201:A202"/>
    <mergeCell ref="C240:F241"/>
    <mergeCell ref="A389:B390"/>
    <mergeCell ref="C389:F390"/>
    <mergeCell ref="A348:P348"/>
    <mergeCell ref="A294:L294"/>
    <mergeCell ref="H299:M299"/>
    <mergeCell ref="H448:M448"/>
    <mergeCell ref="F299:G299"/>
    <mergeCell ref="F349:G349"/>
    <mergeCell ref="F399:G399"/>
    <mergeCell ref="F448:G448"/>
    <mergeCell ref="A2:C2"/>
    <mergeCell ref="N2:O2"/>
    <mergeCell ref="D2:M2"/>
    <mergeCell ref="F101:G101"/>
    <mergeCell ref="A339:B340"/>
    <mergeCell ref="C339:F340"/>
    <mergeCell ref="H200:M200"/>
    <mergeCell ref="F250:G250"/>
    <mergeCell ref="F151:G151"/>
    <mergeCell ref="F200:G200"/>
    <mergeCell ref="H89:J89"/>
    <mergeCell ref="A90:G90"/>
    <mergeCell ref="H90:I90"/>
    <mergeCell ref="N149:O149"/>
    <mergeCell ref="A198:C198"/>
    <mergeCell ref="D198:M198"/>
    <mergeCell ref="N198:O198"/>
    <mergeCell ref="C190:F191"/>
    <mergeCell ref="H191:I191"/>
    <mergeCell ref="A194:H194"/>
    <mergeCell ref="L189:M189"/>
    <mergeCell ref="A189:G189"/>
    <mergeCell ref="N248:O248"/>
    <mergeCell ref="A297:C297"/>
    <mergeCell ref="D297:M297"/>
    <mergeCell ref="N297:O297"/>
    <mergeCell ref="A190:B191"/>
    <mergeCell ref="A289:B290"/>
    <mergeCell ref="A192:L192"/>
    <mergeCell ref="A293:H293"/>
    <mergeCell ref="A347:C347"/>
    <mergeCell ref="D347:M347"/>
    <mergeCell ref="N347:O347"/>
    <mergeCell ref="A341:L341"/>
    <mergeCell ref="A342:C342"/>
    <mergeCell ref="M342:P342"/>
    <mergeCell ref="A343:H343"/>
    <mergeCell ref="A344:L344"/>
    <mergeCell ref="A346:P346"/>
    <mergeCell ref="A397:C397"/>
    <mergeCell ref="D397:M397"/>
    <mergeCell ref="N397:O397"/>
    <mergeCell ref="A446:C446"/>
    <mergeCell ref="D446:M446"/>
    <mergeCell ref="N446:O446"/>
    <mergeCell ref="C438:F439"/>
    <mergeCell ref="A438:B439"/>
    <mergeCell ref="A440:L440"/>
    <mergeCell ref="H438:I438"/>
    <mergeCell ref="A496:C496"/>
    <mergeCell ref="D496:M496"/>
    <mergeCell ref="N496:O496"/>
    <mergeCell ref="A545:C545"/>
    <mergeCell ref="D545:M545"/>
    <mergeCell ref="N545:O545"/>
    <mergeCell ref="H498:M498"/>
    <mergeCell ref="F498:G498"/>
    <mergeCell ref="A535:G535"/>
    <mergeCell ref="H535:J535"/>
  </mergeCells>
  <printOptions/>
  <pageMargins left="0.2" right="0" top="0.5" bottom="0" header="0" footer="0"/>
  <pageSetup horizontalDpi="600" verticalDpi="600" orientation="portrait" paperSize="9" r:id="rId2"/>
  <rowBreaks count="12" manualBreakCount="12">
    <brk id="50" max="255" man="1"/>
    <brk id="97" max="255" man="1"/>
    <brk id="147" max="255" man="1"/>
    <brk id="196" max="255" man="1"/>
    <brk id="246" max="255" man="1"/>
    <brk id="295" max="255" man="1"/>
    <brk id="345" max="255" man="1"/>
    <brk id="395" max="255" man="1"/>
    <brk id="444" max="255" man="1"/>
    <brk id="494" max="255" man="1"/>
    <brk id="543" max="255" man="1"/>
    <brk id="59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9.140625" style="1" customWidth="1"/>
    <col min="2" max="2" width="8.421875" style="1" bestFit="1" customWidth="1"/>
    <col min="3" max="3" width="6.8515625" style="1" bestFit="1" customWidth="1"/>
    <col min="4" max="23" width="5.57421875" style="1" bestFit="1" customWidth="1"/>
    <col min="24" max="25" width="5.421875" style="1" bestFit="1" customWidth="1"/>
    <col min="26" max="26" width="5.57421875" style="1" bestFit="1" customWidth="1"/>
    <col min="27" max="27" width="5.421875" style="1" bestFit="1" customWidth="1"/>
    <col min="28" max="30" width="5.57421875" style="1" bestFit="1" customWidth="1"/>
    <col min="31" max="31" width="5.28125" style="1" bestFit="1" customWidth="1"/>
    <col min="32" max="34" width="5.57421875" style="1" bestFit="1" customWidth="1"/>
    <col min="35" max="16384" width="9.140625" style="1" customWidth="1"/>
  </cols>
  <sheetData>
    <row r="1" spans="1:34" ht="15">
      <c r="A1" s="19" t="s">
        <v>64</v>
      </c>
      <c r="B1" s="12" t="s">
        <v>65</v>
      </c>
      <c r="C1" s="19" t="s">
        <v>66</v>
      </c>
      <c r="D1" s="19" t="s">
        <v>67</v>
      </c>
      <c r="E1" s="19" t="s">
        <v>68</v>
      </c>
      <c r="F1" s="19" t="s">
        <v>69</v>
      </c>
      <c r="G1" s="19" t="s">
        <v>70</v>
      </c>
      <c r="H1" s="19" t="s">
        <v>71</v>
      </c>
      <c r="I1" s="19" t="s">
        <v>72</v>
      </c>
      <c r="J1" s="19" t="s">
        <v>73</v>
      </c>
      <c r="K1" s="19" t="s">
        <v>74</v>
      </c>
      <c r="L1" s="19" t="s">
        <v>75</v>
      </c>
      <c r="M1" s="19" t="s">
        <v>76</v>
      </c>
      <c r="N1" s="19" t="s">
        <v>77</v>
      </c>
      <c r="O1" s="19" t="s">
        <v>78</v>
      </c>
      <c r="P1" s="19" t="s">
        <v>79</v>
      </c>
      <c r="Q1" s="19" t="s">
        <v>80</v>
      </c>
      <c r="R1" s="19" t="s">
        <v>81</v>
      </c>
      <c r="S1" s="19" t="s">
        <v>82</v>
      </c>
      <c r="T1" s="19" t="s">
        <v>83</v>
      </c>
      <c r="U1" s="19" t="s">
        <v>84</v>
      </c>
      <c r="V1" s="19" t="s">
        <v>85</v>
      </c>
      <c r="W1" s="19" t="s">
        <v>86</v>
      </c>
      <c r="X1" s="19" t="s">
        <v>87</v>
      </c>
      <c r="Y1" s="19" t="s">
        <v>88</v>
      </c>
      <c r="Z1" s="19" t="s">
        <v>89</v>
      </c>
      <c r="AA1" s="19" t="s">
        <v>90</v>
      </c>
      <c r="AB1" s="19" t="s">
        <v>91</v>
      </c>
      <c r="AC1" s="19" t="s">
        <v>92</v>
      </c>
      <c r="AD1" s="19" t="s">
        <v>93</v>
      </c>
      <c r="AE1" s="19" t="s">
        <v>94</v>
      </c>
      <c r="AF1" s="19" t="s">
        <v>95</v>
      </c>
      <c r="AG1" s="19" t="s">
        <v>96</v>
      </c>
      <c r="AH1" s="19" t="s">
        <v>97</v>
      </c>
    </row>
    <row r="2" spans="1:34" ht="15">
      <c r="A2" s="43">
        <f>'Non Leap year'!P2</f>
        <v>0</v>
      </c>
      <c r="B2" s="39">
        <f>'Non Leap year'!F4</f>
        <v>2022</v>
      </c>
      <c r="C2" s="40">
        <f>1</f>
        <v>1</v>
      </c>
      <c r="D2" s="41">
        <f>'Non Leap year'!P7/10</f>
        <v>0</v>
      </c>
      <c r="E2" s="41">
        <f>'Non Leap year'!P8/10</f>
        <v>0</v>
      </c>
      <c r="F2" s="41">
        <f>'Non Leap year'!P9/10</f>
        <v>0</v>
      </c>
      <c r="G2" s="41">
        <f>'Non Leap year'!P10/10</f>
        <v>0</v>
      </c>
      <c r="H2" s="41">
        <f>'Non Leap year'!P11/10</f>
        <v>0</v>
      </c>
      <c r="I2" s="41">
        <f>'Non Leap year'!P12/10</f>
        <v>0</v>
      </c>
      <c r="J2" s="41">
        <f>'Non Leap year'!P13/10</f>
        <v>0</v>
      </c>
      <c r="K2" s="41">
        <f>'Non Leap year'!P14/10</f>
        <v>0</v>
      </c>
      <c r="L2" s="41">
        <f>'Non Leap year'!P15/10</f>
        <v>0</v>
      </c>
      <c r="M2" s="41">
        <f>'Non Leap year'!P16/10</f>
        <v>0</v>
      </c>
      <c r="N2" s="41">
        <f>'Non Leap year'!P18/10</f>
        <v>0</v>
      </c>
      <c r="O2" s="41">
        <f>'Non Leap year'!P19/10</f>
        <v>0</v>
      </c>
      <c r="P2" s="41">
        <f>'Non Leap year'!P20/10</f>
        <v>0</v>
      </c>
      <c r="Q2" s="41">
        <f>'Non Leap year'!P21/10</f>
        <v>0</v>
      </c>
      <c r="R2" s="41">
        <f>'Non Leap year'!P22/10</f>
        <v>0</v>
      </c>
      <c r="S2" s="41">
        <f>'Non Leap year'!P23/10</f>
        <v>0</v>
      </c>
      <c r="T2" s="41">
        <f>'Non Leap year'!P24/10</f>
        <v>0</v>
      </c>
      <c r="U2" s="41">
        <f>'Non Leap year'!P25/10</f>
        <v>0</v>
      </c>
      <c r="V2" s="41">
        <f>'Non Leap year'!P26/10</f>
        <v>0</v>
      </c>
      <c r="W2" s="41">
        <f>'Non Leap year'!P27/10</f>
        <v>0</v>
      </c>
      <c r="X2" s="41">
        <f>'Non Leap year'!P29/10</f>
        <v>0</v>
      </c>
      <c r="Y2" s="41">
        <f>'Non Leap year'!P30/10</f>
        <v>0</v>
      </c>
      <c r="Z2" s="41">
        <f>'Non Leap year'!P31/10</f>
        <v>0</v>
      </c>
      <c r="AA2" s="41">
        <f>'Non Leap year'!P32/10</f>
        <v>0</v>
      </c>
      <c r="AB2" s="41">
        <f>'Non Leap year'!P33/10</f>
        <v>0</v>
      </c>
      <c r="AC2" s="41">
        <f>'Non Leap year'!P34/10</f>
        <v>0</v>
      </c>
      <c r="AD2" s="41">
        <f>'Non Leap year'!P35/10</f>
        <v>0</v>
      </c>
      <c r="AE2" s="41">
        <f>'Non Leap year'!P36/10</f>
        <v>0</v>
      </c>
      <c r="AF2" s="41">
        <f>'Non Leap year'!P37/10</f>
        <v>0</v>
      </c>
      <c r="AG2" s="41">
        <f>'Non Leap year'!P38/10</f>
        <v>0</v>
      </c>
      <c r="AH2" s="41">
        <f>'Non Leap year'!P39/10</f>
        <v>0</v>
      </c>
    </row>
    <row r="3" spans="1:34" ht="15">
      <c r="A3" s="43">
        <f>'Non Leap year'!P52</f>
        <v>0</v>
      </c>
      <c r="B3" s="39">
        <f>'Non Leap year'!F54</f>
        <v>2022</v>
      </c>
      <c r="C3" s="40">
        <f>2</f>
        <v>2</v>
      </c>
      <c r="D3" s="41">
        <f>'Non Leap year'!P57/10</f>
        <v>0</v>
      </c>
      <c r="E3" s="41">
        <f>'Non Leap year'!P58/10</f>
        <v>0</v>
      </c>
      <c r="F3" s="41">
        <f>'Non Leap year'!P59/10</f>
        <v>0</v>
      </c>
      <c r="G3" s="41">
        <f>'Non Leap year'!P60/10</f>
        <v>0</v>
      </c>
      <c r="H3" s="41">
        <f>'Non Leap year'!P61/10</f>
        <v>0</v>
      </c>
      <c r="I3" s="41">
        <f>'Non Leap year'!P62/10</f>
        <v>0</v>
      </c>
      <c r="J3" s="41">
        <f>'Non Leap year'!P63/10</f>
        <v>0</v>
      </c>
      <c r="K3" s="41">
        <f>'Non Leap year'!P64/10</f>
        <v>0</v>
      </c>
      <c r="L3" s="41">
        <f>'Non Leap year'!P65/10</f>
        <v>0</v>
      </c>
      <c r="M3" s="41">
        <f>'Non Leap year'!P66/10</f>
        <v>0</v>
      </c>
      <c r="N3" s="41">
        <f>'Non Leap year'!P68/10</f>
        <v>0</v>
      </c>
      <c r="O3" s="41">
        <f>'Non Leap year'!P69/10</f>
        <v>0</v>
      </c>
      <c r="P3" s="41">
        <f>'Non Leap year'!P70/10</f>
        <v>0</v>
      </c>
      <c r="Q3" s="41">
        <f>'Non Leap year'!P71/10</f>
        <v>0</v>
      </c>
      <c r="R3" s="41">
        <f>'Non Leap year'!P72/10</f>
        <v>0</v>
      </c>
      <c r="S3" s="41">
        <f>'Non Leap year'!P73/10</f>
        <v>0</v>
      </c>
      <c r="T3" s="41">
        <f>'Non Leap year'!P74/10</f>
        <v>0</v>
      </c>
      <c r="U3" s="41">
        <f>'Non Leap year'!P75/10</f>
        <v>0</v>
      </c>
      <c r="V3" s="41">
        <f>'Non Leap year'!P76/10</f>
        <v>0</v>
      </c>
      <c r="W3" s="41">
        <f>'Non Leap year'!P77/10</f>
        <v>0</v>
      </c>
      <c r="X3" s="41">
        <f>'Non Leap year'!P79/10</f>
        <v>0</v>
      </c>
      <c r="Y3" s="41">
        <f>'Non Leap year'!P80/10</f>
        <v>0</v>
      </c>
      <c r="Z3" s="41">
        <f>'Non Leap year'!P81/10</f>
        <v>0</v>
      </c>
      <c r="AA3" s="41">
        <f>'Non Leap year'!P82/10</f>
        <v>0</v>
      </c>
      <c r="AB3" s="41">
        <f>'Non Leap year'!P83/10</f>
        <v>0</v>
      </c>
      <c r="AC3" s="41">
        <f>'Non Leap year'!P84/10</f>
        <v>0</v>
      </c>
      <c r="AD3" s="41">
        <f>'Non Leap year'!P85/10</f>
        <v>0</v>
      </c>
      <c r="AE3" s="41">
        <f>'Non Leap year'!P86/10</f>
        <v>0</v>
      </c>
      <c r="AF3" s="41">
        <f>999</f>
        <v>999</v>
      </c>
      <c r="AG3" s="41">
        <f>999</f>
        <v>999</v>
      </c>
      <c r="AH3" s="41">
        <f>999</f>
        <v>999</v>
      </c>
    </row>
    <row r="4" spans="1:34" ht="15">
      <c r="A4" s="43">
        <f>'Non Leap year'!P99</f>
        <v>0</v>
      </c>
      <c r="B4" s="39">
        <f>'Non Leap year'!F101</f>
        <v>2022</v>
      </c>
      <c r="C4" s="40">
        <f>3</f>
        <v>3</v>
      </c>
      <c r="D4" s="41">
        <f>'Non Leap year'!P104/10</f>
        <v>0</v>
      </c>
      <c r="E4" s="41">
        <f>'Non Leap year'!P105/10</f>
        <v>0</v>
      </c>
      <c r="F4" s="41">
        <f>'Non Leap year'!P106/10</f>
        <v>0</v>
      </c>
      <c r="G4" s="41">
        <f>'Non Leap year'!P107/10</f>
        <v>0</v>
      </c>
      <c r="H4" s="41">
        <f>'Non Leap year'!P108/10</f>
        <v>0</v>
      </c>
      <c r="I4" s="41">
        <f>'Non Leap year'!P109/10</f>
        <v>0</v>
      </c>
      <c r="J4" s="41">
        <f>'Non Leap year'!P110/10</f>
        <v>0</v>
      </c>
      <c r="K4" s="41">
        <f>'Non Leap year'!P111/10</f>
        <v>0</v>
      </c>
      <c r="L4" s="41">
        <f>'Non Leap year'!P112/10</f>
        <v>0</v>
      </c>
      <c r="M4" s="41">
        <f>'Non Leap year'!P113/10</f>
        <v>0</v>
      </c>
      <c r="N4" s="41">
        <f>'Non Leap year'!P115/10</f>
        <v>0</v>
      </c>
      <c r="O4" s="41">
        <f>'Non Leap year'!P116/10</f>
        <v>0</v>
      </c>
      <c r="P4" s="41">
        <f>'Non Leap year'!P117/10</f>
        <v>0</v>
      </c>
      <c r="Q4" s="41">
        <f>'Non Leap year'!P118/10</f>
        <v>0</v>
      </c>
      <c r="R4" s="41">
        <f>'Non Leap year'!P119/10</f>
        <v>0</v>
      </c>
      <c r="S4" s="41">
        <f>'Non Leap year'!P120/10</f>
        <v>0</v>
      </c>
      <c r="T4" s="41">
        <f>'Non Leap year'!P121/10</f>
        <v>0</v>
      </c>
      <c r="U4" s="41">
        <f>'Non Leap year'!P122/10</f>
        <v>0</v>
      </c>
      <c r="V4" s="41">
        <f>'Non Leap year'!P123/10</f>
        <v>0</v>
      </c>
      <c r="W4" s="41">
        <f>'Non Leap year'!P124/10</f>
        <v>0</v>
      </c>
      <c r="X4" s="41">
        <f>'Non Leap year'!P126/10</f>
        <v>0</v>
      </c>
      <c r="Y4" s="41">
        <f>'Non Leap year'!P127/10</f>
        <v>0</v>
      </c>
      <c r="Z4" s="41">
        <f>'Non Leap year'!P128/10</f>
        <v>0</v>
      </c>
      <c r="AA4" s="41">
        <f>'Non Leap year'!P129/10</f>
        <v>0</v>
      </c>
      <c r="AB4" s="41">
        <f>'Non Leap year'!P130/10</f>
        <v>0</v>
      </c>
      <c r="AC4" s="41">
        <f>'Non Leap year'!P131/10</f>
        <v>0</v>
      </c>
      <c r="AD4" s="41">
        <f>'Non Leap year'!P132/10</f>
        <v>0</v>
      </c>
      <c r="AE4" s="41">
        <f>'Non Leap year'!P133/10</f>
        <v>0</v>
      </c>
      <c r="AF4" s="41">
        <f>'Non Leap year'!P134/10</f>
        <v>0</v>
      </c>
      <c r="AG4" s="41">
        <f>'Non Leap year'!P135/10</f>
        <v>0</v>
      </c>
      <c r="AH4" s="41">
        <f>'Non Leap year'!P136/10</f>
        <v>0</v>
      </c>
    </row>
    <row r="5" spans="1:34" ht="15">
      <c r="A5" s="43">
        <f>'Non Leap year'!P149</f>
        <v>0</v>
      </c>
      <c r="B5" s="39">
        <f>'Non Leap year'!F151</f>
        <v>2022</v>
      </c>
      <c r="C5" s="40">
        <f>4</f>
        <v>4</v>
      </c>
      <c r="D5" s="41">
        <f>'Non Leap year'!P154/10</f>
        <v>0</v>
      </c>
      <c r="E5" s="41">
        <f>'Non Leap year'!P155/10</f>
        <v>0</v>
      </c>
      <c r="F5" s="41">
        <f>'Non Leap year'!P156/10</f>
        <v>0</v>
      </c>
      <c r="G5" s="41">
        <f>'Non Leap year'!P157/10</f>
        <v>0</v>
      </c>
      <c r="H5" s="41">
        <f>'Non Leap year'!P158/10</f>
        <v>0</v>
      </c>
      <c r="I5" s="41">
        <f>'Non Leap year'!P159/10</f>
        <v>0</v>
      </c>
      <c r="J5" s="41">
        <f>'Non Leap year'!P160/10</f>
        <v>0</v>
      </c>
      <c r="K5" s="41">
        <f>'Non Leap year'!P161/10</f>
        <v>0</v>
      </c>
      <c r="L5" s="41">
        <f>'Non Leap year'!P162/10</f>
        <v>0</v>
      </c>
      <c r="M5" s="41">
        <f>'Non Leap year'!P163/10</f>
        <v>0</v>
      </c>
      <c r="N5" s="41">
        <f>'Non Leap year'!P165/10</f>
        <v>0</v>
      </c>
      <c r="O5" s="41">
        <f>'Non Leap year'!P166/10</f>
        <v>0</v>
      </c>
      <c r="P5" s="41">
        <f>'Non Leap year'!P167/10</f>
        <v>0</v>
      </c>
      <c r="Q5" s="41">
        <f>'Non Leap year'!P168/10</f>
        <v>0</v>
      </c>
      <c r="R5" s="41">
        <f>'Non Leap year'!P169/10</f>
        <v>0</v>
      </c>
      <c r="S5" s="41">
        <f>'Non Leap year'!P170/10</f>
        <v>0</v>
      </c>
      <c r="T5" s="41">
        <f>'Non Leap year'!P171/10</f>
        <v>0</v>
      </c>
      <c r="U5" s="41">
        <f>'Non Leap year'!P172/10</f>
        <v>0</v>
      </c>
      <c r="V5" s="41">
        <f>'Non Leap year'!P173/10</f>
        <v>0</v>
      </c>
      <c r="W5" s="41">
        <f>'Non Leap year'!P174/10</f>
        <v>0</v>
      </c>
      <c r="X5" s="41">
        <f>'Non Leap year'!P176/10</f>
        <v>0</v>
      </c>
      <c r="Y5" s="41">
        <f>'Non Leap year'!P177/10</f>
        <v>0</v>
      </c>
      <c r="Z5" s="41">
        <f>'Non Leap year'!P178/10</f>
        <v>0</v>
      </c>
      <c r="AA5" s="41">
        <f>'Non Leap year'!P179/10</f>
        <v>0</v>
      </c>
      <c r="AB5" s="41">
        <f>'Non Leap year'!P180/10</f>
        <v>0</v>
      </c>
      <c r="AC5" s="41">
        <f>'Non Leap year'!P181/10</f>
        <v>0</v>
      </c>
      <c r="AD5" s="41">
        <f>'Non Leap year'!P182/10</f>
        <v>0</v>
      </c>
      <c r="AE5" s="41">
        <f>'Non Leap year'!P183/10</f>
        <v>0</v>
      </c>
      <c r="AF5" s="41">
        <f>'Non Leap year'!P184/10</f>
        <v>0</v>
      </c>
      <c r="AG5" s="41">
        <f>'Non Leap year'!P185/10</f>
        <v>0</v>
      </c>
      <c r="AH5" s="41">
        <f>999</f>
        <v>999</v>
      </c>
    </row>
    <row r="6" spans="1:34" ht="15">
      <c r="A6" s="43">
        <f>'Non Leap year'!P198</f>
        <v>0</v>
      </c>
      <c r="B6" s="39">
        <f>'Non Leap year'!F200</f>
        <v>2022</v>
      </c>
      <c r="C6" s="40">
        <f>5</f>
        <v>5</v>
      </c>
      <c r="D6" s="41">
        <f>'Non Leap year'!P203/10</f>
        <v>0</v>
      </c>
      <c r="E6" s="41">
        <f>'Non Leap year'!P204/10</f>
        <v>0</v>
      </c>
      <c r="F6" s="41">
        <f>'Non Leap year'!P205/10</f>
        <v>0</v>
      </c>
      <c r="G6" s="41">
        <f>'Non Leap year'!P206/10</f>
        <v>0</v>
      </c>
      <c r="H6" s="41">
        <f>'Non Leap year'!P207/10</f>
        <v>0</v>
      </c>
      <c r="I6" s="41">
        <f>'Non Leap year'!P208/10</f>
        <v>0</v>
      </c>
      <c r="J6" s="41">
        <f>'Non Leap year'!P209/10</f>
        <v>0</v>
      </c>
      <c r="K6" s="41">
        <f>'Non Leap year'!P210/10</f>
        <v>0</v>
      </c>
      <c r="L6" s="41">
        <f>'Non Leap year'!P211/10</f>
        <v>0</v>
      </c>
      <c r="M6" s="41">
        <f>'Non Leap year'!P212/10</f>
        <v>0</v>
      </c>
      <c r="N6" s="41">
        <f>'Non Leap year'!P214/10</f>
        <v>0</v>
      </c>
      <c r="O6" s="41">
        <f>'Non Leap year'!P215/10</f>
        <v>0</v>
      </c>
      <c r="P6" s="41">
        <f>'Non Leap year'!P216/10</f>
        <v>0</v>
      </c>
      <c r="Q6" s="41">
        <f>'Non Leap year'!P217/10</f>
        <v>0</v>
      </c>
      <c r="R6" s="41">
        <f>'Non Leap year'!P218/10</f>
        <v>0</v>
      </c>
      <c r="S6" s="41">
        <f>'Non Leap year'!P219/10</f>
        <v>0</v>
      </c>
      <c r="T6" s="41">
        <f>'Non Leap year'!P220/10</f>
        <v>0</v>
      </c>
      <c r="U6" s="41">
        <f>'Non Leap year'!P221/10</f>
        <v>0</v>
      </c>
      <c r="V6" s="41">
        <f>'Non Leap year'!P222/10</f>
        <v>0</v>
      </c>
      <c r="W6" s="41">
        <f>'Non Leap year'!P223/10</f>
        <v>0</v>
      </c>
      <c r="X6" s="41">
        <f>'Non Leap year'!P225/10</f>
        <v>0</v>
      </c>
      <c r="Y6" s="41">
        <f>'Non Leap year'!P226/10</f>
        <v>0</v>
      </c>
      <c r="Z6" s="41">
        <f>'Non Leap year'!P227/10</f>
        <v>0</v>
      </c>
      <c r="AA6" s="41">
        <f>'Non Leap year'!P228/10</f>
        <v>0</v>
      </c>
      <c r="AB6" s="41">
        <f>'Non Leap year'!P229/10</f>
        <v>0</v>
      </c>
      <c r="AC6" s="41">
        <f>'Non Leap year'!P230/10</f>
        <v>0</v>
      </c>
      <c r="AD6" s="41">
        <f>'Non Leap year'!P231/10</f>
        <v>0</v>
      </c>
      <c r="AE6" s="41">
        <f>'Non Leap year'!P232/10</f>
        <v>0</v>
      </c>
      <c r="AF6" s="41">
        <f>'Non Leap year'!P233/10</f>
        <v>0</v>
      </c>
      <c r="AG6" s="41">
        <f>'Non Leap year'!P234/10</f>
        <v>0</v>
      </c>
      <c r="AH6" s="41">
        <f>'Non Leap year'!P235/10</f>
        <v>0</v>
      </c>
    </row>
    <row r="7" spans="1:34" ht="15">
      <c r="A7" s="43">
        <f>'Non Leap year'!P248</f>
        <v>0</v>
      </c>
      <c r="B7" s="39">
        <f>'Non Leap year'!F250</f>
        <v>2022</v>
      </c>
      <c r="C7" s="40">
        <f>6</f>
        <v>6</v>
      </c>
      <c r="D7" s="41">
        <f>'Non Leap year'!P253/10</f>
        <v>0</v>
      </c>
      <c r="E7" s="41">
        <f>'Non Leap year'!P254/10</f>
        <v>0</v>
      </c>
      <c r="F7" s="41">
        <f>'Non Leap year'!P255/10</f>
        <v>0</v>
      </c>
      <c r="G7" s="41">
        <f>'Non Leap year'!P256/10</f>
        <v>0</v>
      </c>
      <c r="H7" s="41">
        <f>'Non Leap year'!P257/10</f>
        <v>0</v>
      </c>
      <c r="I7" s="41">
        <f>'Non Leap year'!P258/10</f>
        <v>0</v>
      </c>
      <c r="J7" s="41">
        <f>'Non Leap year'!P259/10</f>
        <v>0</v>
      </c>
      <c r="K7" s="41">
        <f>'Non Leap year'!P260/10</f>
        <v>0</v>
      </c>
      <c r="L7" s="41">
        <f>'Non Leap year'!P261/10</f>
        <v>0</v>
      </c>
      <c r="M7" s="41">
        <f>'Non Leap year'!P262/10</f>
        <v>0</v>
      </c>
      <c r="N7" s="41">
        <f>'Non Leap year'!P264/10</f>
        <v>0</v>
      </c>
      <c r="O7" s="41">
        <f>'Non Leap year'!P265/10</f>
        <v>0</v>
      </c>
      <c r="P7" s="41">
        <f>'Non Leap year'!P266/10</f>
        <v>0</v>
      </c>
      <c r="Q7" s="41">
        <f>'Non Leap year'!P267/10</f>
        <v>0</v>
      </c>
      <c r="R7" s="41">
        <f>'Non Leap year'!P268/10</f>
        <v>0</v>
      </c>
      <c r="S7" s="41">
        <f>'Non Leap year'!P269/10</f>
        <v>0</v>
      </c>
      <c r="T7" s="41">
        <f>'Non Leap year'!P270/10</f>
        <v>0</v>
      </c>
      <c r="U7" s="41">
        <f>'Non Leap year'!P271/10</f>
        <v>0</v>
      </c>
      <c r="V7" s="41">
        <f>'Non Leap year'!P272/10</f>
        <v>0</v>
      </c>
      <c r="W7" s="41">
        <f>'Non Leap year'!P273/10</f>
        <v>0</v>
      </c>
      <c r="X7" s="41">
        <f>'Non Leap year'!P275/10</f>
        <v>0</v>
      </c>
      <c r="Y7" s="41">
        <f>'Non Leap year'!P276/10</f>
        <v>0</v>
      </c>
      <c r="Z7" s="41">
        <f>'Non Leap year'!P277/10</f>
        <v>0</v>
      </c>
      <c r="AA7" s="41">
        <f>'Non Leap year'!P278/10</f>
        <v>0</v>
      </c>
      <c r="AB7" s="41">
        <f>'Non Leap year'!P279/10</f>
        <v>0</v>
      </c>
      <c r="AC7" s="41">
        <f>'Non Leap year'!P280/10</f>
        <v>0</v>
      </c>
      <c r="AD7" s="41">
        <f>'Non Leap year'!P281/10</f>
        <v>0</v>
      </c>
      <c r="AE7" s="41">
        <f>'Non Leap year'!P282/10</f>
        <v>0</v>
      </c>
      <c r="AF7" s="41">
        <f>'Non Leap year'!P283/10</f>
        <v>0</v>
      </c>
      <c r="AG7" s="41">
        <f>'Non Leap year'!P284/10</f>
        <v>0</v>
      </c>
      <c r="AH7" s="41">
        <f>999</f>
        <v>999</v>
      </c>
    </row>
    <row r="8" spans="1:35" ht="15">
      <c r="A8" s="43">
        <f>'Non Leap year'!P297</f>
        <v>0</v>
      </c>
      <c r="B8" s="39">
        <f>'Non Leap year'!F299</f>
        <v>2022</v>
      </c>
      <c r="C8" s="40">
        <f>7</f>
        <v>7</v>
      </c>
      <c r="D8" s="41">
        <f>'Non Leap year'!P302/10</f>
        <v>0</v>
      </c>
      <c r="E8" s="41">
        <f>'Non Leap year'!P303/10</f>
        <v>0</v>
      </c>
      <c r="F8" s="41">
        <f>'Non Leap year'!P304/10</f>
        <v>0</v>
      </c>
      <c r="G8" s="41">
        <f>'Non Leap year'!P305/10</f>
        <v>0</v>
      </c>
      <c r="H8" s="41">
        <f>'Non Leap year'!P306/10</f>
        <v>0</v>
      </c>
      <c r="I8" s="41">
        <f>'Non Leap year'!P307/10</f>
        <v>0</v>
      </c>
      <c r="J8" s="41">
        <f>'Non Leap year'!P308/10</f>
        <v>0</v>
      </c>
      <c r="K8" s="41">
        <f>'Non Leap year'!P309/10</f>
        <v>0</v>
      </c>
      <c r="L8" s="41">
        <f>'Non Leap year'!P310/10</f>
        <v>0</v>
      </c>
      <c r="M8" s="41">
        <f>'Non Leap year'!P311/10</f>
        <v>0</v>
      </c>
      <c r="N8" s="41">
        <f>'Non Leap year'!P313/10</f>
        <v>0</v>
      </c>
      <c r="O8" s="41">
        <f>'Non Leap year'!P314/10</f>
        <v>0</v>
      </c>
      <c r="P8" s="41">
        <f>'Non Leap year'!P315/10</f>
        <v>0</v>
      </c>
      <c r="Q8" s="41">
        <f>'Non Leap year'!P316/10</f>
        <v>0</v>
      </c>
      <c r="R8" s="41">
        <f>'Non Leap year'!P317/10</f>
        <v>0</v>
      </c>
      <c r="S8" s="41">
        <f>'Non Leap year'!P318/10</f>
        <v>0</v>
      </c>
      <c r="T8" s="41">
        <f>'Non Leap year'!P319/10</f>
        <v>0</v>
      </c>
      <c r="U8" s="41">
        <f>'Non Leap year'!P320/10</f>
        <v>0</v>
      </c>
      <c r="V8" s="41">
        <f>'Non Leap year'!P321/10</f>
        <v>0</v>
      </c>
      <c r="W8" s="41">
        <f>'Non Leap year'!P322/10</f>
        <v>0</v>
      </c>
      <c r="X8" s="41">
        <f>'Non Leap year'!P324/10</f>
        <v>0</v>
      </c>
      <c r="Y8" s="41">
        <f>'Non Leap year'!P325/10</f>
        <v>0</v>
      </c>
      <c r="Z8" s="41">
        <f>'Non Leap year'!P326/10</f>
        <v>0</v>
      </c>
      <c r="AA8" s="41">
        <f>'Non Leap year'!P327/10</f>
        <v>0</v>
      </c>
      <c r="AB8" s="41">
        <f>'Non Leap year'!P328/10</f>
        <v>0</v>
      </c>
      <c r="AC8" s="41">
        <f>'Non Leap year'!P329/10</f>
        <v>0</v>
      </c>
      <c r="AD8" s="41">
        <f>'Non Leap year'!P330/10</f>
        <v>0</v>
      </c>
      <c r="AE8" s="41">
        <f>'Non Leap year'!P331/10</f>
        <v>0</v>
      </c>
      <c r="AF8" s="41">
        <f>'Non Leap year'!P332/10</f>
        <v>0</v>
      </c>
      <c r="AG8" s="41">
        <f>'Non Leap year'!P333/10</f>
        <v>0</v>
      </c>
      <c r="AH8" s="41">
        <f>'Non Leap year'!P334/10</f>
        <v>0</v>
      </c>
      <c r="AI8" s="19"/>
    </row>
    <row r="9" spans="1:34" ht="15">
      <c r="A9" s="43">
        <f>'Non Leap year'!P347</f>
        <v>0</v>
      </c>
      <c r="B9" s="39">
        <f>'Non Leap year'!F349</f>
        <v>2022</v>
      </c>
      <c r="C9" s="40">
        <f>8</f>
        <v>8</v>
      </c>
      <c r="D9" s="41">
        <f>'Non Leap year'!P352/10</f>
        <v>0</v>
      </c>
      <c r="E9" s="41">
        <f>'Non Leap year'!P353/10</f>
        <v>0</v>
      </c>
      <c r="F9" s="41">
        <f>'Non Leap year'!P354/10</f>
        <v>0</v>
      </c>
      <c r="G9" s="41">
        <f>'Non Leap year'!P355/10</f>
        <v>0</v>
      </c>
      <c r="H9" s="41">
        <f>'Non Leap year'!P356/10</f>
        <v>0</v>
      </c>
      <c r="I9" s="41">
        <f>'Non Leap year'!P357/10</f>
        <v>0</v>
      </c>
      <c r="J9" s="41">
        <f>'Non Leap year'!P358/10</f>
        <v>0</v>
      </c>
      <c r="K9" s="41">
        <f>'Non Leap year'!P359/10</f>
        <v>0</v>
      </c>
      <c r="L9" s="41">
        <f>'Non Leap year'!P360/10</f>
        <v>0</v>
      </c>
      <c r="M9" s="41">
        <f>'Non Leap year'!P361/10</f>
        <v>0</v>
      </c>
      <c r="N9" s="41">
        <f>'Non Leap year'!P363/10</f>
        <v>0</v>
      </c>
      <c r="O9" s="41">
        <f>'Non Leap year'!P364/10</f>
        <v>0</v>
      </c>
      <c r="P9" s="41">
        <f>'Non Leap year'!P365/10</f>
        <v>0</v>
      </c>
      <c r="Q9" s="41">
        <f>'Non Leap year'!P366/10</f>
        <v>0</v>
      </c>
      <c r="R9" s="41">
        <f>'Non Leap year'!P367/10</f>
        <v>0</v>
      </c>
      <c r="S9" s="41">
        <f>'Non Leap year'!P368/10</f>
        <v>0</v>
      </c>
      <c r="T9" s="41">
        <f>'Non Leap year'!P369/10</f>
        <v>0</v>
      </c>
      <c r="U9" s="41">
        <f>'Non Leap year'!P370/10</f>
        <v>0</v>
      </c>
      <c r="V9" s="41">
        <f>'Non Leap year'!P371/10</f>
        <v>0</v>
      </c>
      <c r="W9" s="41">
        <f>'Non Leap year'!P372/10</f>
        <v>0</v>
      </c>
      <c r="X9" s="41">
        <f>'Non Leap year'!P374/10</f>
        <v>0</v>
      </c>
      <c r="Y9" s="41">
        <f>'Non Leap year'!P375/10</f>
        <v>0</v>
      </c>
      <c r="Z9" s="41">
        <f>'Non Leap year'!P376/10</f>
        <v>0</v>
      </c>
      <c r="AA9" s="41">
        <f>'Non Leap year'!P377/10</f>
        <v>0</v>
      </c>
      <c r="AB9" s="41">
        <f>'Non Leap year'!P378/10</f>
        <v>0</v>
      </c>
      <c r="AC9" s="41">
        <f>'Non Leap year'!P379/10</f>
        <v>0</v>
      </c>
      <c r="AD9" s="41">
        <f>'Non Leap year'!P380/10</f>
        <v>0</v>
      </c>
      <c r="AE9" s="41">
        <f>'Non Leap year'!P381/10</f>
        <v>0</v>
      </c>
      <c r="AF9" s="41">
        <f>'Non Leap year'!P382/10</f>
        <v>0</v>
      </c>
      <c r="AG9" s="41">
        <f>'Non Leap year'!P383/10</f>
        <v>0</v>
      </c>
      <c r="AH9" s="41">
        <f>'Non Leap year'!P384/10</f>
        <v>0</v>
      </c>
    </row>
    <row r="10" spans="1:34" ht="15">
      <c r="A10" s="43">
        <f>'Non Leap year'!P397</f>
        <v>0</v>
      </c>
      <c r="B10" s="39">
        <f>'Non Leap year'!F399</f>
        <v>2022</v>
      </c>
      <c r="C10" s="40">
        <f>9</f>
        <v>9</v>
      </c>
      <c r="D10" s="41">
        <f>'Non Leap year'!P402/10</f>
        <v>0</v>
      </c>
      <c r="E10" s="41">
        <f>'Non Leap year'!P403/10</f>
        <v>0</v>
      </c>
      <c r="F10" s="41">
        <f>'Non Leap year'!P404/10</f>
        <v>0</v>
      </c>
      <c r="G10" s="41">
        <f>'Non Leap year'!P405/10</f>
        <v>0</v>
      </c>
      <c r="H10" s="41">
        <f>'Non Leap year'!P406/10</f>
        <v>0</v>
      </c>
      <c r="I10" s="41">
        <f>'Non Leap year'!P407/10</f>
        <v>0</v>
      </c>
      <c r="J10" s="41">
        <f>'Non Leap year'!P408/10</f>
        <v>0</v>
      </c>
      <c r="K10" s="41">
        <f>'Non Leap year'!P409/10</f>
        <v>0</v>
      </c>
      <c r="L10" s="41">
        <f>'Non Leap year'!P410/10</f>
        <v>0</v>
      </c>
      <c r="M10" s="41">
        <f>'Non Leap year'!P411/10</f>
        <v>0</v>
      </c>
      <c r="N10" s="41">
        <f>'Non Leap year'!P413/10</f>
        <v>0</v>
      </c>
      <c r="O10" s="41">
        <f>'Non Leap year'!P414/10</f>
        <v>0</v>
      </c>
      <c r="P10" s="41">
        <f>'Non Leap year'!P415/10</f>
        <v>0</v>
      </c>
      <c r="Q10" s="41">
        <f>'Non Leap year'!P416/10</f>
        <v>0</v>
      </c>
      <c r="R10" s="41">
        <f>'Non Leap year'!P417/10</f>
        <v>0</v>
      </c>
      <c r="S10" s="41">
        <f>'Non Leap year'!P418/10</f>
        <v>0</v>
      </c>
      <c r="T10" s="41">
        <f>'Non Leap year'!P419/10</f>
        <v>0</v>
      </c>
      <c r="U10" s="41">
        <f>'Non Leap year'!P420/10</f>
        <v>0</v>
      </c>
      <c r="V10" s="41">
        <f>'Non Leap year'!P421/10</f>
        <v>0</v>
      </c>
      <c r="W10" s="41">
        <f>'Non Leap year'!P422/10</f>
        <v>0</v>
      </c>
      <c r="X10" s="41">
        <f>'Non Leap year'!P424/10</f>
        <v>0</v>
      </c>
      <c r="Y10" s="41">
        <f>'Non Leap year'!P425/10</f>
        <v>0</v>
      </c>
      <c r="Z10" s="41">
        <f>'Non Leap year'!P426/10</f>
        <v>0</v>
      </c>
      <c r="AA10" s="41">
        <f>'Non Leap year'!P427/10</f>
        <v>0</v>
      </c>
      <c r="AB10" s="41">
        <f>'Non Leap year'!P428/10</f>
        <v>0</v>
      </c>
      <c r="AC10" s="41">
        <f>'Non Leap year'!P429/10</f>
        <v>0</v>
      </c>
      <c r="AD10" s="41">
        <f>'Non Leap year'!P430/10</f>
        <v>0</v>
      </c>
      <c r="AE10" s="41">
        <f>'Non Leap year'!P431/10</f>
        <v>0</v>
      </c>
      <c r="AF10" s="41">
        <f>'Non Leap year'!P432/10</f>
        <v>0</v>
      </c>
      <c r="AG10" s="41">
        <f>'Non Leap year'!P433/10</f>
        <v>0</v>
      </c>
      <c r="AH10" s="41">
        <f>999</f>
        <v>999</v>
      </c>
    </row>
    <row r="11" spans="1:34" ht="15">
      <c r="A11" s="43">
        <f>'Non Leap year'!P446</f>
        <v>0</v>
      </c>
      <c r="B11" s="39">
        <f>'Non Leap year'!F448</f>
        <v>2022</v>
      </c>
      <c r="C11" s="40">
        <f>10</f>
        <v>10</v>
      </c>
      <c r="D11" s="41">
        <f>'Non Leap year'!P451/10</f>
        <v>0</v>
      </c>
      <c r="E11" s="41">
        <f>'Non Leap year'!P452/10</f>
        <v>0</v>
      </c>
      <c r="F11" s="41">
        <f>'Non Leap year'!P453/10</f>
        <v>0</v>
      </c>
      <c r="G11" s="41">
        <f>'Non Leap year'!P454/10</f>
        <v>0</v>
      </c>
      <c r="H11" s="41">
        <f>'Non Leap year'!P455/10</f>
        <v>0</v>
      </c>
      <c r="I11" s="41">
        <f>'Non Leap year'!P456/10</f>
        <v>0</v>
      </c>
      <c r="J11" s="41">
        <f>'Non Leap year'!P457/10</f>
        <v>0</v>
      </c>
      <c r="K11" s="41">
        <f>'Non Leap year'!P458/10</f>
        <v>0</v>
      </c>
      <c r="L11" s="41">
        <f>'Non Leap year'!P459/10</f>
        <v>0</v>
      </c>
      <c r="M11" s="41">
        <f>'Non Leap year'!P460/10</f>
        <v>0</v>
      </c>
      <c r="N11" s="41">
        <f>'Non Leap year'!P462/10</f>
        <v>0</v>
      </c>
      <c r="O11" s="41">
        <f>'Non Leap year'!P463/10</f>
        <v>0</v>
      </c>
      <c r="P11" s="41">
        <f>'Non Leap year'!P464/10</f>
        <v>0</v>
      </c>
      <c r="Q11" s="41">
        <f>'Non Leap year'!P465/10</f>
        <v>0</v>
      </c>
      <c r="R11" s="41">
        <f>'Non Leap year'!P466/10</f>
        <v>0</v>
      </c>
      <c r="S11" s="41">
        <f>'Non Leap year'!P467/10</f>
        <v>0</v>
      </c>
      <c r="T11" s="41">
        <f>'Non Leap year'!P468/10</f>
        <v>0</v>
      </c>
      <c r="U11" s="41">
        <f>'Non Leap year'!P469/10</f>
        <v>0</v>
      </c>
      <c r="V11" s="41">
        <f>'Non Leap year'!P470/10</f>
        <v>0</v>
      </c>
      <c r="W11" s="41">
        <f>'Non Leap year'!P471/10</f>
        <v>0</v>
      </c>
      <c r="X11" s="41">
        <f>'Non Leap year'!P473/10</f>
        <v>0</v>
      </c>
      <c r="Y11" s="41">
        <f>'Non Leap year'!P474/10</f>
        <v>0</v>
      </c>
      <c r="Z11" s="41">
        <f>'Non Leap year'!P475/10</f>
        <v>0</v>
      </c>
      <c r="AA11" s="41">
        <f>'Non Leap year'!P476/10</f>
        <v>0</v>
      </c>
      <c r="AB11" s="41">
        <f>'Non Leap year'!P477/10</f>
        <v>0</v>
      </c>
      <c r="AC11" s="41">
        <f>'Non Leap year'!P478/10</f>
        <v>0</v>
      </c>
      <c r="AD11" s="41">
        <f>'Non Leap year'!P479/10</f>
        <v>0</v>
      </c>
      <c r="AE11" s="41">
        <f>'Non Leap year'!P480/10</f>
        <v>0</v>
      </c>
      <c r="AF11" s="41">
        <f>'Non Leap year'!P481/10</f>
        <v>0</v>
      </c>
      <c r="AG11" s="41">
        <f>'Non Leap year'!P482/10</f>
        <v>0</v>
      </c>
      <c r="AH11" s="41">
        <f>'Non Leap year'!P483/10</f>
        <v>0</v>
      </c>
    </row>
    <row r="12" spans="1:34" ht="15">
      <c r="A12" s="43">
        <f>'Non Leap year'!P496</f>
        <v>0</v>
      </c>
      <c r="B12" s="39">
        <f>'Non Leap year'!F498</f>
        <v>2022</v>
      </c>
      <c r="C12" s="40">
        <f>11</f>
        <v>11</v>
      </c>
      <c r="D12" s="41">
        <f>'Non Leap year'!P501/10</f>
        <v>0</v>
      </c>
      <c r="E12" s="41">
        <f>'Non Leap year'!P502/10</f>
        <v>0</v>
      </c>
      <c r="F12" s="41">
        <f>'Non Leap year'!P503/10</f>
        <v>0</v>
      </c>
      <c r="G12" s="41">
        <f>'Non Leap year'!P504/10</f>
        <v>0</v>
      </c>
      <c r="H12" s="41">
        <f>'Non Leap year'!P505/10</f>
        <v>0</v>
      </c>
      <c r="I12" s="41">
        <f>'Non Leap year'!P506/10</f>
        <v>0</v>
      </c>
      <c r="J12" s="41">
        <f>'Non Leap year'!P507/10</f>
        <v>0</v>
      </c>
      <c r="K12" s="41">
        <f>'Non Leap year'!P508/10</f>
        <v>0</v>
      </c>
      <c r="L12" s="41">
        <f>'Non Leap year'!P509/10</f>
        <v>0</v>
      </c>
      <c r="M12" s="41">
        <f>'Non Leap year'!P510/10</f>
        <v>0</v>
      </c>
      <c r="N12" s="41">
        <f>'Non Leap year'!P512/10</f>
        <v>0</v>
      </c>
      <c r="O12" s="41">
        <f>'Non Leap year'!P513/10</f>
        <v>0</v>
      </c>
      <c r="P12" s="41">
        <f>'Non Leap year'!P514/10</f>
        <v>0</v>
      </c>
      <c r="Q12" s="41">
        <f>'Non Leap year'!P515/10</f>
        <v>0</v>
      </c>
      <c r="R12" s="41">
        <f>'Non Leap year'!P516/10</f>
        <v>0</v>
      </c>
      <c r="S12" s="41">
        <f>'Non Leap year'!P517/10</f>
        <v>0</v>
      </c>
      <c r="T12" s="41">
        <f>'Non Leap year'!P518/10</f>
        <v>0</v>
      </c>
      <c r="U12" s="41">
        <f>'Non Leap year'!P519/10</f>
        <v>0</v>
      </c>
      <c r="V12" s="41">
        <f>'Non Leap year'!P520/10</f>
        <v>0</v>
      </c>
      <c r="W12" s="41">
        <f>'Non Leap year'!P521/10</f>
        <v>0</v>
      </c>
      <c r="X12" s="41">
        <f>'Non Leap year'!P523/10</f>
        <v>0</v>
      </c>
      <c r="Y12" s="41">
        <f>'Non Leap year'!P524/10</f>
        <v>0</v>
      </c>
      <c r="Z12" s="41">
        <f>'Non Leap year'!P525/10</f>
        <v>0</v>
      </c>
      <c r="AA12" s="41">
        <f>'Non Leap year'!P526/10</f>
        <v>0</v>
      </c>
      <c r="AB12" s="41">
        <f>'Non Leap year'!P527/10</f>
        <v>0</v>
      </c>
      <c r="AC12" s="41">
        <f>'Non Leap year'!P528/10</f>
        <v>0</v>
      </c>
      <c r="AD12" s="41">
        <f>'Non Leap year'!P529/10</f>
        <v>0</v>
      </c>
      <c r="AE12" s="41">
        <f>'Non Leap year'!P530/10</f>
        <v>0</v>
      </c>
      <c r="AF12" s="41">
        <f>'Non Leap year'!P531/10</f>
        <v>0</v>
      </c>
      <c r="AG12" s="41">
        <f>'Non Leap year'!P532/10</f>
        <v>0</v>
      </c>
      <c r="AH12" s="41">
        <f>999</f>
        <v>999</v>
      </c>
    </row>
    <row r="13" spans="1:34" ht="15">
      <c r="A13" s="43">
        <f>'Non Leap year'!P545</f>
        <v>0</v>
      </c>
      <c r="B13" s="39">
        <f>'Non Leap year'!F547</f>
        <v>2022</v>
      </c>
      <c r="C13" s="40">
        <f>12</f>
        <v>12</v>
      </c>
      <c r="D13" s="41">
        <f>'Non Leap year'!P550/10</f>
        <v>0</v>
      </c>
      <c r="E13" s="41">
        <f>'Non Leap year'!P551/10</f>
        <v>0</v>
      </c>
      <c r="F13" s="41">
        <f>'Non Leap year'!P552/10</f>
        <v>0</v>
      </c>
      <c r="G13" s="41">
        <f>'Non Leap year'!P553/10</f>
        <v>0</v>
      </c>
      <c r="H13" s="41">
        <f>'Non Leap year'!P554/10</f>
        <v>0</v>
      </c>
      <c r="I13" s="41">
        <f>'Non Leap year'!P555/10</f>
        <v>0</v>
      </c>
      <c r="J13" s="41">
        <f>'Non Leap year'!P556/10</f>
        <v>0</v>
      </c>
      <c r="K13" s="41">
        <f>'Non Leap year'!P557/10</f>
        <v>0</v>
      </c>
      <c r="L13" s="41">
        <f>'Non Leap year'!P558/10</f>
        <v>0</v>
      </c>
      <c r="M13" s="41">
        <f>'Non Leap year'!P559/10</f>
        <v>0</v>
      </c>
      <c r="N13" s="41">
        <f>'Non Leap year'!P561/10</f>
        <v>0</v>
      </c>
      <c r="O13" s="41">
        <f>'Non Leap year'!P562/10</f>
        <v>0</v>
      </c>
      <c r="P13" s="41">
        <f>'Non Leap year'!P563/10</f>
        <v>0</v>
      </c>
      <c r="Q13" s="41">
        <f>'Non Leap year'!P564/10</f>
        <v>0</v>
      </c>
      <c r="R13" s="41">
        <f>'Non Leap year'!P565/10</f>
        <v>0</v>
      </c>
      <c r="S13" s="41">
        <f>'Non Leap year'!P566/10</f>
        <v>0</v>
      </c>
      <c r="T13" s="41">
        <f>'Non Leap year'!P567/10</f>
        <v>0</v>
      </c>
      <c r="U13" s="41">
        <f>'Non Leap year'!P568/10</f>
        <v>0</v>
      </c>
      <c r="V13" s="41">
        <f>'Non Leap year'!P569/10</f>
        <v>0</v>
      </c>
      <c r="W13" s="41">
        <f>'Non Leap year'!P570/10</f>
        <v>0</v>
      </c>
      <c r="X13" s="41">
        <f>'Non Leap year'!P572/10</f>
        <v>0</v>
      </c>
      <c r="Y13" s="41">
        <f>'Non Leap year'!P573/10</f>
        <v>0</v>
      </c>
      <c r="Z13" s="41">
        <f>'Non Leap year'!P574/10</f>
        <v>0</v>
      </c>
      <c r="AA13" s="41">
        <f>'Non Leap year'!P575/10</f>
        <v>0</v>
      </c>
      <c r="AB13" s="41">
        <f>'Non Leap year'!P576/10</f>
        <v>0</v>
      </c>
      <c r="AC13" s="41">
        <f>'Non Leap year'!P577/10</f>
        <v>0</v>
      </c>
      <c r="AD13" s="41">
        <f>'Non Leap year'!P578/10</f>
        <v>0</v>
      </c>
      <c r="AE13" s="41">
        <f>'Non Leap year'!P579/10</f>
        <v>0</v>
      </c>
      <c r="AF13" s="41">
        <f>'Non Leap year'!P580/10</f>
        <v>0</v>
      </c>
      <c r="AG13" s="41">
        <f>'Non Leap year'!P581/10</f>
        <v>0</v>
      </c>
      <c r="AH13" s="41">
        <f>'Non Leap year'!P582/10</f>
        <v>0</v>
      </c>
    </row>
    <row r="17" ht="15">
      <c r="F17" s="1" t="s">
        <v>98</v>
      </c>
    </row>
  </sheetData>
  <sheetProtection password="DA4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31">
      <selection activeCell="J42" sqref="J42"/>
    </sheetView>
  </sheetViews>
  <sheetFormatPr defaultColWidth="9.140625" defaultRowHeight="15"/>
  <cols>
    <col min="1" max="1" width="5.7109375" style="4" customWidth="1"/>
    <col min="2" max="2" width="4.8515625" style="1" customWidth="1"/>
    <col min="3" max="3" width="5.57421875" style="1" customWidth="1"/>
    <col min="4" max="4" width="4.7109375" style="1" customWidth="1"/>
    <col min="5" max="5" width="4.8515625" style="1" customWidth="1"/>
    <col min="6" max="6" width="5.28125" style="1" customWidth="1"/>
    <col min="7" max="7" width="5.421875" style="1" customWidth="1"/>
    <col min="8" max="8" width="5.57421875" style="1" customWidth="1"/>
    <col min="9" max="9" width="5.140625" style="1" customWidth="1"/>
    <col min="10" max="10" width="5.00390625" style="1" customWidth="1"/>
    <col min="11" max="11" width="5.7109375" style="1" customWidth="1"/>
    <col min="12" max="12" width="4.8515625" style="1" customWidth="1"/>
    <col min="13" max="13" width="5.00390625" style="1" customWidth="1"/>
    <col min="14" max="14" width="5.140625" style="1" customWidth="1"/>
    <col min="15" max="15" width="5.28125" style="1" customWidth="1"/>
    <col min="16" max="16" width="8.57421875" style="1" customWidth="1"/>
    <col min="17" max="16384" width="9.140625" style="1" customWidth="1"/>
  </cols>
  <sheetData>
    <row r="1" spans="1:16" ht="19.5">
      <c r="A1" s="69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9.5">
      <c r="A2" s="49" t="s">
        <v>102</v>
      </c>
      <c r="B2" s="49"/>
      <c r="C2" s="49"/>
      <c r="D2" s="83"/>
      <c r="E2" s="83"/>
      <c r="F2" s="83"/>
      <c r="G2" s="83"/>
      <c r="H2" s="83"/>
      <c r="I2" s="83"/>
      <c r="J2" s="83"/>
      <c r="K2" s="83"/>
      <c r="L2" s="83"/>
      <c r="M2" s="83"/>
      <c r="N2" s="84" t="s">
        <v>116</v>
      </c>
      <c r="O2" s="84"/>
      <c r="P2" s="36"/>
    </row>
    <row r="3" spans="1:16" ht="16.5">
      <c r="A3" s="68" t="s">
        <v>57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6:16" ht="19.5">
      <c r="F4" s="85">
        <v>2024</v>
      </c>
      <c r="G4" s="85"/>
      <c r="H4" s="52" t="s">
        <v>114</v>
      </c>
      <c r="I4" s="52"/>
      <c r="J4" s="52"/>
      <c r="K4" s="52"/>
      <c r="L4" s="52"/>
      <c r="M4" s="52"/>
      <c r="P4" s="37"/>
    </row>
    <row r="5" spans="1:16" ht="15" customHeight="1">
      <c r="A5" s="70" t="s">
        <v>0</v>
      </c>
      <c r="B5" s="73" t="s">
        <v>16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29" t="s">
        <v>15</v>
      </c>
    </row>
    <row r="6" spans="1:16" ht="15" customHeight="1">
      <c r="A6" s="70"/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5"/>
    </row>
    <row r="7" spans="1:16" ht="15">
      <c r="A7" s="7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9">
        <f>SUM(B7:O7)</f>
        <v>0</v>
      </c>
    </row>
    <row r="8" spans="1:16" ht="15">
      <c r="A8" s="7" t="s">
        <v>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9">
        <f aca="true" t="shared" si="0" ref="P8:P37">SUM(B8:O8)</f>
        <v>0</v>
      </c>
    </row>
    <row r="9" spans="1:16" ht="15">
      <c r="A9" s="7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9">
        <f t="shared" si="0"/>
        <v>0</v>
      </c>
    </row>
    <row r="10" spans="1:16" ht="15">
      <c r="A10" s="7" t="s">
        <v>20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9">
        <f t="shared" si="0"/>
        <v>0</v>
      </c>
    </row>
    <row r="11" spans="1:16" ht="15">
      <c r="A11" s="7" t="s">
        <v>21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9">
        <f t="shared" si="0"/>
        <v>0</v>
      </c>
    </row>
    <row r="12" spans="1:16" ht="15">
      <c r="A12" s="7" t="s">
        <v>22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9">
        <f t="shared" si="0"/>
        <v>0</v>
      </c>
    </row>
    <row r="13" spans="1:16" ht="15">
      <c r="A13" s="7" t="s">
        <v>23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9">
        <f t="shared" si="0"/>
        <v>0</v>
      </c>
    </row>
    <row r="14" spans="1:16" ht="15">
      <c r="A14" s="7" t="s">
        <v>24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9">
        <f t="shared" si="0"/>
        <v>0</v>
      </c>
    </row>
    <row r="15" spans="1:16" ht="15">
      <c r="A15" s="7" t="s">
        <v>25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9">
        <f>SUM(B15:O15)</f>
        <v>0</v>
      </c>
    </row>
    <row r="16" spans="1:16" ht="15">
      <c r="A16" s="7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9">
        <f t="shared" si="0"/>
        <v>0</v>
      </c>
    </row>
    <row r="17" spans="1:16" ht="15">
      <c r="A17" s="16" t="s">
        <v>48</v>
      </c>
      <c r="B17" s="30">
        <f>SUM(B7:B16)</f>
        <v>0</v>
      </c>
      <c r="C17" s="30">
        <f aca="true" t="shared" si="1" ref="C17:O17">SUM(C7:C16)</f>
        <v>0</v>
      </c>
      <c r="D17" s="30">
        <f t="shared" si="1"/>
        <v>0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>SUM(M7:M16)</f>
        <v>0</v>
      </c>
      <c r="N17" s="30">
        <f>SUM(N7:N16)</f>
        <v>0</v>
      </c>
      <c r="O17" s="30">
        <f t="shared" si="1"/>
        <v>0</v>
      </c>
      <c r="P17" s="29">
        <f>SUM(B17:O17)</f>
        <v>0</v>
      </c>
    </row>
    <row r="18" spans="1:16" ht="15">
      <c r="A18" s="7" t="s">
        <v>27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>
        <f>SUM(B18:O18)</f>
        <v>0</v>
      </c>
    </row>
    <row r="19" spans="1:16" ht="15">
      <c r="A19" s="7" t="s">
        <v>28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>
        <f t="shared" si="0"/>
        <v>0</v>
      </c>
    </row>
    <row r="20" spans="1:16" ht="15">
      <c r="A20" s="7" t="s">
        <v>29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9">
        <f t="shared" si="0"/>
        <v>0</v>
      </c>
    </row>
    <row r="21" spans="1:16" ht="15">
      <c r="A21" s="7" t="s">
        <v>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9">
        <f t="shared" si="0"/>
        <v>0</v>
      </c>
    </row>
    <row r="22" spans="1:16" ht="15">
      <c r="A22" s="7" t="s">
        <v>31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9">
        <f t="shared" si="0"/>
        <v>0</v>
      </c>
    </row>
    <row r="23" spans="1:16" ht="15">
      <c r="A23" s="7" t="s">
        <v>32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9">
        <f t="shared" si="0"/>
        <v>0</v>
      </c>
    </row>
    <row r="24" spans="1:16" ht="15">
      <c r="A24" s="7" t="s">
        <v>33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9">
        <f t="shared" si="0"/>
        <v>0</v>
      </c>
    </row>
    <row r="25" spans="1:16" ht="15">
      <c r="A25" s="7" t="s">
        <v>34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9">
        <f t="shared" si="0"/>
        <v>0</v>
      </c>
    </row>
    <row r="26" spans="1:16" ht="15">
      <c r="A26" s="7" t="s">
        <v>35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9">
        <f t="shared" si="0"/>
        <v>0</v>
      </c>
    </row>
    <row r="27" spans="1:16" ht="15">
      <c r="A27" s="7" t="s">
        <v>36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9">
        <f t="shared" si="0"/>
        <v>0</v>
      </c>
    </row>
    <row r="28" spans="1:16" ht="15">
      <c r="A28" s="16" t="s">
        <v>48</v>
      </c>
      <c r="B28" s="30">
        <f>SUM(B18:B27)</f>
        <v>0</v>
      </c>
      <c r="C28" s="30">
        <f>SUM(C18:C27)</f>
        <v>0</v>
      </c>
      <c r="D28" s="30">
        <f>SUM(D18:D27)</f>
        <v>0</v>
      </c>
      <c r="E28" s="30">
        <f aca="true" t="shared" si="2" ref="E28:M28">SUM(E18:E27)</f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SUM(L18:L27)</f>
        <v>0</v>
      </c>
      <c r="M28" s="30">
        <f t="shared" si="2"/>
        <v>0</v>
      </c>
      <c r="N28" s="30">
        <f>SUM(N18:N27)</f>
        <v>0</v>
      </c>
      <c r="O28" s="30">
        <f>SUM(O18:O27)</f>
        <v>0</v>
      </c>
      <c r="P28" s="29">
        <f>SUM(B28:O28)</f>
        <v>0</v>
      </c>
    </row>
    <row r="29" spans="1:16" ht="15">
      <c r="A29" s="7" t="s">
        <v>37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9">
        <f t="shared" si="0"/>
        <v>0</v>
      </c>
    </row>
    <row r="30" spans="1:16" ht="15">
      <c r="A30" s="7" t="s">
        <v>38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9">
        <f t="shared" si="0"/>
        <v>0</v>
      </c>
    </row>
    <row r="31" spans="1:16" ht="15">
      <c r="A31" s="7" t="s">
        <v>39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9">
        <f t="shared" si="0"/>
        <v>0</v>
      </c>
    </row>
    <row r="32" spans="1:16" ht="15">
      <c r="A32" s="7" t="s">
        <v>40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9">
        <f t="shared" si="0"/>
        <v>0</v>
      </c>
    </row>
    <row r="33" spans="1:16" ht="15">
      <c r="A33" s="7" t="s">
        <v>41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9">
        <f t="shared" si="0"/>
        <v>0</v>
      </c>
    </row>
    <row r="34" spans="1:16" ht="15">
      <c r="A34" s="7" t="s">
        <v>42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9">
        <f t="shared" si="0"/>
        <v>0</v>
      </c>
    </row>
    <row r="35" spans="1:16" ht="15">
      <c r="A35" s="7" t="s">
        <v>43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>
        <f>SUM(B35:O35)</f>
        <v>0</v>
      </c>
    </row>
    <row r="36" spans="1:16" ht="15">
      <c r="A36" s="7" t="s">
        <v>44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9">
        <f t="shared" si="0"/>
        <v>0</v>
      </c>
    </row>
    <row r="37" spans="1:16" ht="15">
      <c r="A37" s="7" t="s">
        <v>45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9">
        <f t="shared" si="0"/>
        <v>0</v>
      </c>
    </row>
    <row r="38" spans="1:16" ht="15">
      <c r="A38" s="16" t="s">
        <v>48</v>
      </c>
      <c r="B38" s="30">
        <f>SUM(B29:B37)</f>
        <v>0</v>
      </c>
      <c r="C38" s="30">
        <f>SUM(C29:C37)</f>
        <v>0</v>
      </c>
      <c r="D38" s="30">
        <f aca="true" t="shared" si="3" ref="D38:N38">SUM(D29:D37)</f>
        <v>0</v>
      </c>
      <c r="E38" s="30">
        <f t="shared" si="3"/>
        <v>0</v>
      </c>
      <c r="F38" s="30">
        <f t="shared" si="3"/>
        <v>0</v>
      </c>
      <c r="G38" s="30">
        <f t="shared" si="3"/>
        <v>0</v>
      </c>
      <c r="H38" s="30">
        <f t="shared" si="3"/>
        <v>0</v>
      </c>
      <c r="I38" s="30">
        <f>SUM(I29:I37)</f>
        <v>0</v>
      </c>
      <c r="J38" s="30">
        <f t="shared" si="3"/>
        <v>0</v>
      </c>
      <c r="K38" s="30">
        <f>SUM(K29:K37)</f>
        <v>0</v>
      </c>
      <c r="L38" s="30">
        <f t="shared" si="3"/>
        <v>0</v>
      </c>
      <c r="M38" s="30">
        <f>SUM(M29:M37)</f>
        <v>0</v>
      </c>
      <c r="N38" s="30">
        <f t="shared" si="3"/>
        <v>0</v>
      </c>
      <c r="O38" s="30">
        <f>SUM(O29:O37)</f>
        <v>0</v>
      </c>
      <c r="P38" s="29">
        <f>SUM(B38:O38)</f>
        <v>0</v>
      </c>
    </row>
    <row r="39" spans="1:16" ht="15">
      <c r="A39" s="16" t="s">
        <v>62</v>
      </c>
      <c r="B39" s="31">
        <f>B17+B28+B38</f>
        <v>0</v>
      </c>
      <c r="C39" s="31">
        <f aca="true" t="shared" si="4" ref="C39:L39">C17+C28+C38</f>
        <v>0</v>
      </c>
      <c r="D39" s="31">
        <f t="shared" si="4"/>
        <v>0</v>
      </c>
      <c r="E39" s="31">
        <f>E17+E28+E38</f>
        <v>0</v>
      </c>
      <c r="F39" s="31">
        <f t="shared" si="4"/>
        <v>0</v>
      </c>
      <c r="G39" s="31">
        <f t="shared" si="4"/>
        <v>0</v>
      </c>
      <c r="H39" s="31">
        <f t="shared" si="4"/>
        <v>0</v>
      </c>
      <c r="I39" s="31">
        <f t="shared" si="4"/>
        <v>0</v>
      </c>
      <c r="J39" s="31">
        <f>J17+J28+J38</f>
        <v>0</v>
      </c>
      <c r="K39" s="31">
        <f t="shared" si="4"/>
        <v>0</v>
      </c>
      <c r="L39" s="31">
        <f t="shared" si="4"/>
        <v>0</v>
      </c>
      <c r="M39" s="31">
        <f>M17+M28+M38</f>
        <v>0</v>
      </c>
      <c r="N39" s="31">
        <f>N17+N28+N38</f>
        <v>0</v>
      </c>
      <c r="O39" s="31">
        <f>O17+O28+O38</f>
        <v>0</v>
      </c>
      <c r="P39" s="32">
        <f>SUM(B39:O39)</f>
        <v>0</v>
      </c>
    </row>
    <row r="40" spans="1:16" ht="16.5">
      <c r="A40" s="54" t="s">
        <v>99</v>
      </c>
      <c r="B40" s="54"/>
      <c r="C40" s="54"/>
      <c r="D40" s="54"/>
      <c r="E40" s="54"/>
      <c r="F40" s="54"/>
      <c r="G40" s="54"/>
      <c r="H40" s="86" t="s">
        <v>115</v>
      </c>
      <c r="I40" s="86"/>
      <c r="J40" s="86"/>
      <c r="K40" s="35"/>
      <c r="L40" s="35" t="s">
        <v>101</v>
      </c>
      <c r="M40" s="35"/>
      <c r="N40" s="35"/>
      <c r="O40" s="35"/>
      <c r="P40" s="35"/>
    </row>
    <row r="41" spans="1:16" ht="16.5">
      <c r="A41" s="62" t="s">
        <v>59</v>
      </c>
      <c r="B41" s="62"/>
      <c r="C41" s="62"/>
      <c r="D41" s="62"/>
      <c r="E41" s="62"/>
      <c r="F41" s="62"/>
      <c r="G41" s="62"/>
      <c r="H41" s="63" t="s">
        <v>49</v>
      </c>
      <c r="I41" s="64"/>
      <c r="J41" s="8">
        <f>_xlfn.COUNTIFS(P7:P16,"&gt;=0",P7:P16,"&lt;=9")+_xlfn.COUNTIFS(P18:P27,"&gt;=0",P18:P27,"&lt;=9")+_xlfn.COUNTIFS(P29:P37,"&gt;=0",P29:P37,"&lt;=9")</f>
        <v>29</v>
      </c>
      <c r="K41" s="12"/>
      <c r="L41" s="60" t="s">
        <v>51</v>
      </c>
      <c r="M41" s="60"/>
      <c r="N41" s="9">
        <f>_xlfn.COUNTIFS(P7:P16,"&gt;=605",P7:P16,"&lt;=904")+_xlfn.COUNTIFS(P18:P27,"&gt;=605",P18:P27,"&lt;=904")+_xlfn.COUNTIFS(P29:P37,"&gt;=605",P29:P37,"&lt;=904")</f>
        <v>0</v>
      </c>
      <c r="O41" s="3"/>
      <c r="P41" s="3"/>
    </row>
    <row r="42" spans="1:16" ht="16.5">
      <c r="A42" s="56" t="s">
        <v>103</v>
      </c>
      <c r="B42" s="56"/>
      <c r="C42" s="55"/>
      <c r="D42" s="55"/>
      <c r="E42" s="55"/>
      <c r="F42" s="55"/>
      <c r="G42" s="38"/>
      <c r="H42" s="71" t="s">
        <v>60</v>
      </c>
      <c r="I42" s="72"/>
      <c r="J42" s="8">
        <f>_xlfn.COUNTIFS(P7:P16,"&gt;=10",P7:P16,"&lt;=334")+_xlfn.COUNTIFS(P18:P27,"&gt;=10",P18:P27,"&lt;=334")+_xlfn.COUNTIFS(P29:P37,"&gt;=10",P29:P37,"&lt;=334")</f>
        <v>0</v>
      </c>
      <c r="K42" s="12"/>
      <c r="L42" s="20" t="s">
        <v>50</v>
      </c>
      <c r="M42" s="20"/>
      <c r="N42" s="8">
        <f>_xlfn.COUNTIFS(P7:P16,"&gt;=905")+_xlfn.COUNTIFS(P18:P27,"&gt;=905")+_xlfn.COUNTIFS(P29:P37,"&gt;=905")</f>
        <v>0</v>
      </c>
      <c r="O42" s="3"/>
      <c r="P42" s="3"/>
    </row>
    <row r="43" spans="1:16" ht="16.5">
      <c r="A43" s="56"/>
      <c r="B43" s="56"/>
      <c r="C43" s="55"/>
      <c r="D43" s="55"/>
      <c r="E43" s="55"/>
      <c r="F43" s="55"/>
      <c r="G43" s="38"/>
      <c r="H43" s="71" t="s">
        <v>61</v>
      </c>
      <c r="I43" s="72"/>
      <c r="J43" s="8">
        <f>_xlfn.COUNTIFS(P7:P16,"&gt;=335",P7:P16,"&lt;=604")+_xlfn.COUNTIFS(P18:P27,"&gt;=335",P18:P27,"&lt;=604")+_xlfn.COUNTIFS(P29:P37,"&gt;=335",P29:P37,"&lt;=604")</f>
        <v>0</v>
      </c>
      <c r="K43" s="10"/>
      <c r="L43" s="10"/>
      <c r="M43" s="10"/>
      <c r="N43" s="10"/>
      <c r="O43" s="3"/>
      <c r="P43" s="3"/>
    </row>
    <row r="44" spans="1:12" ht="15">
      <c r="A44" s="57" t="s">
        <v>52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6" ht="16.5">
      <c r="A45" s="58" t="s">
        <v>53</v>
      </c>
      <c r="B45" s="58"/>
      <c r="C45" s="58"/>
      <c r="D45" s="3"/>
      <c r="E45" s="3"/>
      <c r="F45" s="3"/>
      <c r="G45" s="3"/>
      <c r="H45" s="3"/>
      <c r="I45" s="3"/>
      <c r="J45" s="3"/>
      <c r="K45" s="3"/>
      <c r="L45" s="3"/>
      <c r="M45" s="59" t="s">
        <v>56</v>
      </c>
      <c r="N45" s="59"/>
      <c r="O45" s="59"/>
      <c r="P45" s="59"/>
    </row>
    <row r="46" spans="1:16" ht="15.75">
      <c r="A46" s="67" t="s">
        <v>54</v>
      </c>
      <c r="B46" s="67"/>
      <c r="C46" s="67"/>
      <c r="D46" s="67"/>
      <c r="E46" s="67"/>
      <c r="F46" s="67"/>
      <c r="G46" s="67"/>
      <c r="H46" s="67"/>
      <c r="I46" s="33"/>
      <c r="J46" s="33"/>
      <c r="K46" s="33"/>
      <c r="L46" s="33"/>
      <c r="M46" s="2"/>
      <c r="N46" s="2"/>
      <c r="O46" s="2"/>
      <c r="P46" s="2"/>
    </row>
    <row r="47" spans="1:16" ht="15.75">
      <c r="A47" s="67" t="s">
        <v>55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2"/>
      <c r="N47" s="2"/>
      <c r="O47" s="2"/>
      <c r="P47" s="2"/>
    </row>
    <row r="48" spans="1:16" ht="15.75">
      <c r="A48" s="11" t="s">
        <v>63</v>
      </c>
      <c r="B48" s="13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2"/>
      <c r="N48" s="2"/>
      <c r="O48" s="2"/>
      <c r="P48" s="2"/>
    </row>
  </sheetData>
  <sheetProtection password="DA4D" sheet="1" formatCells="0" formatColumns="0" formatRows="0" insertColumns="0" insertRows="0" insertHyperlinks="0" deleteColumns="0" deleteRows="0" sort="0" autoFilter="0" pivotTables="0"/>
  <mergeCells count="23">
    <mergeCell ref="A42:B43"/>
    <mergeCell ref="C42:F43"/>
    <mergeCell ref="A45:C45"/>
    <mergeCell ref="H4:M4"/>
    <mergeCell ref="A40:G40"/>
    <mergeCell ref="H40:J40"/>
    <mergeCell ref="A46:H46"/>
    <mergeCell ref="A47:L47"/>
    <mergeCell ref="A41:G41"/>
    <mergeCell ref="H41:I41"/>
    <mergeCell ref="L41:M41"/>
    <mergeCell ref="H42:I42"/>
    <mergeCell ref="H43:I43"/>
    <mergeCell ref="A2:C2"/>
    <mergeCell ref="D2:M2"/>
    <mergeCell ref="A1:P1"/>
    <mergeCell ref="A44:L44"/>
    <mergeCell ref="N2:O2"/>
    <mergeCell ref="M45:P45"/>
    <mergeCell ref="A3:P3"/>
    <mergeCell ref="A5:A6"/>
    <mergeCell ref="B5:O5"/>
    <mergeCell ref="F4:G4"/>
  </mergeCells>
  <printOptions/>
  <pageMargins left="0.3" right="0" top="0.5" bottom="0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9.140625" style="1" customWidth="1"/>
    <col min="2" max="2" width="4.8515625" style="1" bestFit="1" customWidth="1"/>
    <col min="3" max="3" width="6.8515625" style="1" bestFit="1" customWidth="1"/>
    <col min="4" max="23" width="5.57421875" style="1" bestFit="1" customWidth="1"/>
    <col min="24" max="25" width="5.421875" style="1" bestFit="1" customWidth="1"/>
    <col min="26" max="26" width="5.57421875" style="1" bestFit="1" customWidth="1"/>
    <col min="27" max="27" width="5.421875" style="1" bestFit="1" customWidth="1"/>
    <col min="28" max="30" width="5.57421875" style="1" bestFit="1" customWidth="1"/>
    <col min="31" max="31" width="5.28125" style="1" bestFit="1" customWidth="1"/>
    <col min="32" max="34" width="5.57421875" style="1" bestFit="1" customWidth="1"/>
    <col min="35" max="16384" width="9.140625" style="1" customWidth="1"/>
  </cols>
  <sheetData>
    <row r="1" spans="1:34" ht="15">
      <c r="A1" s="19" t="s">
        <v>64</v>
      </c>
      <c r="B1" s="12" t="s">
        <v>65</v>
      </c>
      <c r="C1" s="19" t="s">
        <v>66</v>
      </c>
      <c r="D1" s="19" t="s">
        <v>67</v>
      </c>
      <c r="E1" s="19" t="s">
        <v>68</v>
      </c>
      <c r="F1" s="19" t="s">
        <v>69</v>
      </c>
      <c r="G1" s="19" t="s">
        <v>70</v>
      </c>
      <c r="H1" s="19" t="s">
        <v>71</v>
      </c>
      <c r="I1" s="19" t="s">
        <v>72</v>
      </c>
      <c r="J1" s="19" t="s">
        <v>73</v>
      </c>
      <c r="K1" s="19" t="s">
        <v>74</v>
      </c>
      <c r="L1" s="19" t="s">
        <v>75</v>
      </c>
      <c r="M1" s="19" t="s">
        <v>76</v>
      </c>
      <c r="N1" s="19" t="s">
        <v>77</v>
      </c>
      <c r="O1" s="19" t="s">
        <v>78</v>
      </c>
      <c r="P1" s="19" t="s">
        <v>79</v>
      </c>
      <c r="Q1" s="19" t="s">
        <v>80</v>
      </c>
      <c r="R1" s="19" t="s">
        <v>81</v>
      </c>
      <c r="S1" s="19" t="s">
        <v>82</v>
      </c>
      <c r="T1" s="19" t="s">
        <v>83</v>
      </c>
      <c r="U1" s="19" t="s">
        <v>84</v>
      </c>
      <c r="V1" s="19" t="s">
        <v>85</v>
      </c>
      <c r="W1" s="19" t="s">
        <v>86</v>
      </c>
      <c r="X1" s="19" t="s">
        <v>87</v>
      </c>
      <c r="Y1" s="19" t="s">
        <v>88</v>
      </c>
      <c r="Z1" s="19" t="s">
        <v>89</v>
      </c>
      <c r="AA1" s="19" t="s">
        <v>90</v>
      </c>
      <c r="AB1" s="19" t="s">
        <v>91</v>
      </c>
      <c r="AC1" s="19" t="s">
        <v>92</v>
      </c>
      <c r="AD1" s="19" t="s">
        <v>93</v>
      </c>
      <c r="AE1" s="19" t="s">
        <v>94</v>
      </c>
      <c r="AF1" s="19" t="s">
        <v>95</v>
      </c>
      <c r="AG1" s="19" t="s">
        <v>96</v>
      </c>
      <c r="AH1" s="19" t="s">
        <v>97</v>
      </c>
    </row>
    <row r="2" spans="1:34" ht="15">
      <c r="A2" s="42">
        <f>'Leap year February'!P2</f>
        <v>0</v>
      </c>
      <c r="B2" s="12">
        <f>'Leap year February'!F4</f>
        <v>2024</v>
      </c>
      <c r="C2" s="26">
        <f>2</f>
        <v>2</v>
      </c>
      <c r="D2" s="28">
        <f>'Leap year February'!P7/10</f>
        <v>0</v>
      </c>
      <c r="E2" s="28">
        <f>'Leap year February'!P8/10</f>
        <v>0</v>
      </c>
      <c r="F2" s="28">
        <f>'Leap year February'!P9/10</f>
        <v>0</v>
      </c>
      <c r="G2" s="28">
        <f>'Leap year February'!P10/10</f>
        <v>0</v>
      </c>
      <c r="H2" s="28">
        <f>'Leap year February'!P11/10</f>
        <v>0</v>
      </c>
      <c r="I2" s="28">
        <f>'Leap year February'!P12/10</f>
        <v>0</v>
      </c>
      <c r="J2" s="28">
        <f>'Leap year February'!P13/10</f>
        <v>0</v>
      </c>
      <c r="K2" s="28">
        <f>'Leap year February'!P14/10</f>
        <v>0</v>
      </c>
      <c r="L2" s="28">
        <f>'Leap year February'!P15/10</f>
        <v>0</v>
      </c>
      <c r="M2" s="28">
        <f>'Leap year February'!P16/10</f>
        <v>0</v>
      </c>
      <c r="N2" s="28">
        <f>'Leap year February'!P18/10</f>
        <v>0</v>
      </c>
      <c r="O2" s="28">
        <f>'Leap year February'!P19/10</f>
        <v>0</v>
      </c>
      <c r="P2" s="28">
        <f>'Leap year February'!P20/10</f>
        <v>0</v>
      </c>
      <c r="Q2" s="28">
        <f>'Leap year February'!P21/10</f>
        <v>0</v>
      </c>
      <c r="R2" s="28">
        <f>'Leap year February'!P22/10</f>
        <v>0</v>
      </c>
      <c r="S2" s="28">
        <f>'Leap year February'!P23/10</f>
        <v>0</v>
      </c>
      <c r="T2" s="28">
        <f>'Leap year February'!P24/10</f>
        <v>0</v>
      </c>
      <c r="U2" s="28">
        <f>'Leap year February'!P25/10</f>
        <v>0</v>
      </c>
      <c r="V2" s="28">
        <f>'Leap year February'!P26/10</f>
        <v>0</v>
      </c>
      <c r="W2" s="28">
        <f>'Leap year February'!P27/10</f>
        <v>0</v>
      </c>
      <c r="X2" s="28">
        <f>'Leap year February'!P29/10</f>
        <v>0</v>
      </c>
      <c r="Y2" s="28">
        <f>'Leap year February'!P30/10</f>
        <v>0</v>
      </c>
      <c r="Z2" s="28">
        <f>'Leap year February'!P31/10</f>
        <v>0</v>
      </c>
      <c r="AA2" s="28">
        <f>'Leap year February'!P32/10</f>
        <v>0</v>
      </c>
      <c r="AB2" s="28">
        <f>'Leap year February'!P33/10</f>
        <v>0</v>
      </c>
      <c r="AC2" s="28">
        <f>'Leap year February'!P34/10</f>
        <v>0</v>
      </c>
      <c r="AD2" s="28">
        <f>'Leap year February'!P35/10</f>
        <v>0</v>
      </c>
      <c r="AE2" s="28">
        <f>'Leap year February'!P36/10</f>
        <v>0</v>
      </c>
      <c r="AF2" s="28">
        <f>'Leap year February'!P37/10</f>
        <v>0</v>
      </c>
      <c r="AG2" s="28">
        <f>999</f>
        <v>999</v>
      </c>
      <c r="AH2" s="28">
        <f>999</f>
        <v>999</v>
      </c>
    </row>
    <row r="3" spans="1:34" ht="15">
      <c r="A3" s="27"/>
      <c r="C3" s="26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5">
      <c r="A4" s="27"/>
      <c r="C4" s="26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 ht="15">
      <c r="A5" s="27"/>
      <c r="C5" s="26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ht="15">
      <c r="A6" s="27"/>
      <c r="C6" s="2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15">
      <c r="A7" s="27"/>
      <c r="C7" s="2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5" ht="15">
      <c r="A8" s="27"/>
      <c r="C8" s="2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19"/>
    </row>
    <row r="9" spans="1:34" ht="15">
      <c r="A9" s="27"/>
      <c r="C9" s="2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>
      <c r="A10" s="27"/>
      <c r="C10" s="2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">
      <c r="A11" s="27"/>
      <c r="C11" s="2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ht="15">
      <c r="A12" s="27"/>
      <c r="C12" s="2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ht="15">
      <c r="A13" s="27"/>
      <c r="C13" s="2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</sheetData>
  <sheetProtection password="DA4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</dc:creator>
  <cp:keywords/>
  <dc:description/>
  <cp:lastModifiedBy>gisbm</cp:lastModifiedBy>
  <cp:lastPrinted>2021-02-24T06:01:09Z</cp:lastPrinted>
  <dcterms:created xsi:type="dcterms:W3CDTF">2018-07-18T09:36:41Z</dcterms:created>
  <dcterms:modified xsi:type="dcterms:W3CDTF">2022-01-12T09:42:40Z</dcterms:modified>
  <cp:category/>
  <cp:version/>
  <cp:contentType/>
  <cp:contentStatus/>
</cp:coreProperties>
</file>